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TDPGA-JCUN\Documents\Urrutia 17-01-22\PAL 22-24\PASO 13. INFORME DEL PAL\3ra sesión ordinaria 2024\"/>
    </mc:Choice>
  </mc:AlternateContent>
  <xr:revisionPtr revIDLastSave="0" documentId="13_ncr:1_{E7691B91-AD0F-4748-9DB0-41B67BF4A48A}" xr6:coauthVersionLast="47" xr6:coauthVersionMax="47" xr10:uidLastSave="{00000000-0000-0000-0000-000000000000}"/>
  <bookViews>
    <workbookView xWindow="-108" yWindow="-108" windowWidth="23256" windowHeight="12456" xr2:uid="{54FB7188-31E0-43A9-BD18-90719BB04D45}"/>
  </bookViews>
  <sheets>
    <sheet name="MI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9" i="3" l="1"/>
  <c r="H22" i="3"/>
  <c r="H11" i="3" s="1"/>
  <c r="N48" i="3"/>
  <c r="N47" i="3" s="1"/>
  <c r="E50" i="3"/>
  <c r="H12" i="3"/>
  <c r="I64" i="3"/>
  <c r="J64" i="3"/>
  <c r="K64" i="3"/>
  <c r="L64" i="3"/>
  <c r="M64" i="3"/>
  <c r="N64" i="3"/>
  <c r="O64" i="3"/>
  <c r="P64" i="3"/>
  <c r="Q64" i="3"/>
  <c r="R64" i="3"/>
  <c r="S64" i="3"/>
  <c r="T64" i="3"/>
  <c r="H64" i="3"/>
  <c r="H63" i="3"/>
  <c r="I59" i="3"/>
  <c r="J59" i="3"/>
  <c r="K59" i="3"/>
  <c r="L59" i="3"/>
  <c r="M59" i="3"/>
  <c r="N59" i="3"/>
  <c r="P59" i="3"/>
  <c r="Q59" i="3"/>
  <c r="R59" i="3"/>
  <c r="S59" i="3"/>
  <c r="T59" i="3"/>
  <c r="H59" i="3"/>
  <c r="H58" i="3" s="1"/>
  <c r="I53" i="3"/>
  <c r="J53" i="3"/>
  <c r="K53" i="3"/>
  <c r="L53" i="3"/>
  <c r="M53" i="3"/>
  <c r="N53" i="3"/>
  <c r="O53" i="3"/>
  <c r="P53" i="3"/>
  <c r="Q53" i="3"/>
  <c r="R53" i="3"/>
  <c r="S53" i="3"/>
  <c r="T53" i="3"/>
  <c r="H53" i="3"/>
  <c r="H52" i="3"/>
  <c r="I47" i="3"/>
  <c r="J47" i="3"/>
  <c r="K47" i="3"/>
  <c r="H47" i="3"/>
  <c r="I48" i="3"/>
  <c r="J48" i="3"/>
  <c r="K48" i="3"/>
  <c r="L48" i="3"/>
  <c r="L47" i="3" s="1"/>
  <c r="M48" i="3"/>
  <c r="M47" i="3" s="1"/>
  <c r="O48" i="3"/>
  <c r="O47" i="3" s="1"/>
  <c r="P48" i="3"/>
  <c r="P47" i="3" s="1"/>
  <c r="Q48" i="3"/>
  <c r="Q47" i="3" s="1"/>
  <c r="R48" i="3"/>
  <c r="R47" i="3" s="1"/>
  <c r="S48" i="3"/>
  <c r="S47" i="3" s="1"/>
  <c r="T48" i="3"/>
  <c r="T47" i="3" s="1"/>
  <c r="H48" i="3"/>
  <c r="I43" i="3"/>
  <c r="J43" i="3"/>
  <c r="K43" i="3"/>
  <c r="L43" i="3"/>
  <c r="M43" i="3"/>
  <c r="N43" i="3"/>
  <c r="O43" i="3"/>
  <c r="P43" i="3"/>
  <c r="Q43" i="3"/>
  <c r="R43" i="3"/>
  <c r="S43" i="3"/>
  <c r="T43" i="3"/>
  <c r="H43" i="3"/>
  <c r="H35" i="3" s="1"/>
  <c r="I39" i="3"/>
  <c r="J39" i="3"/>
  <c r="K39" i="3"/>
  <c r="L39" i="3"/>
  <c r="L35" i="3" s="1"/>
  <c r="M39" i="3"/>
  <c r="N39" i="3"/>
  <c r="O39" i="3"/>
  <c r="P39" i="3"/>
  <c r="Q39" i="3"/>
  <c r="R39" i="3"/>
  <c r="S39" i="3"/>
  <c r="T39" i="3"/>
  <c r="H39" i="3"/>
  <c r="L36" i="3"/>
  <c r="M36" i="3"/>
  <c r="N36" i="3"/>
  <c r="O36" i="3"/>
  <c r="P36" i="3"/>
  <c r="Q36" i="3"/>
  <c r="R36" i="3"/>
  <c r="S36" i="3"/>
  <c r="T36" i="3"/>
  <c r="H36" i="3"/>
  <c r="I36" i="3"/>
  <c r="J36" i="3"/>
  <c r="K36" i="3"/>
  <c r="K29" i="3"/>
  <c r="I30" i="3"/>
  <c r="J30" i="3"/>
  <c r="K30" i="3"/>
  <c r="L30" i="3"/>
  <c r="M30" i="3"/>
  <c r="N30" i="3"/>
  <c r="O30" i="3"/>
  <c r="P30" i="3"/>
  <c r="Q30" i="3"/>
  <c r="R30" i="3"/>
  <c r="S30" i="3"/>
  <c r="T30" i="3"/>
  <c r="H30" i="3"/>
  <c r="H29" i="3"/>
  <c r="I22" i="3"/>
  <c r="J22" i="3"/>
  <c r="K22" i="3"/>
  <c r="L22" i="3"/>
  <c r="M22" i="3"/>
  <c r="N22" i="3"/>
  <c r="O22" i="3"/>
  <c r="P22" i="3"/>
  <c r="Q22" i="3"/>
  <c r="R22" i="3"/>
  <c r="S22" i="3"/>
  <c r="T22" i="3"/>
  <c r="I20" i="3"/>
  <c r="J20" i="3"/>
  <c r="K20" i="3"/>
  <c r="L20" i="3"/>
  <c r="M20" i="3"/>
  <c r="N20" i="3"/>
  <c r="O20" i="3"/>
  <c r="P20" i="3"/>
  <c r="Q20" i="3"/>
  <c r="R20" i="3"/>
  <c r="S20" i="3"/>
  <c r="T20" i="3"/>
  <c r="I17" i="3"/>
  <c r="J17" i="3"/>
  <c r="K17" i="3"/>
  <c r="L17" i="3"/>
  <c r="M17" i="3"/>
  <c r="N17" i="3"/>
  <c r="O17" i="3"/>
  <c r="P17" i="3"/>
  <c r="Q17" i="3"/>
  <c r="R17" i="3"/>
  <c r="S17" i="3"/>
  <c r="T17" i="3"/>
  <c r="I15" i="3"/>
  <c r="J15" i="3"/>
  <c r="K15" i="3"/>
  <c r="L15" i="3"/>
  <c r="M15" i="3"/>
  <c r="N15" i="3"/>
  <c r="O15" i="3"/>
  <c r="P15" i="3"/>
  <c r="Q15" i="3"/>
  <c r="R15" i="3"/>
  <c r="S15" i="3"/>
  <c r="T15" i="3"/>
  <c r="H20" i="3"/>
  <c r="H17" i="3"/>
  <c r="H15" i="3"/>
  <c r="I12" i="3"/>
  <c r="J12" i="3"/>
  <c r="K12" i="3"/>
  <c r="L12" i="3"/>
  <c r="M12" i="3"/>
  <c r="N12" i="3"/>
  <c r="O12" i="3"/>
  <c r="P12" i="3"/>
  <c r="Q12" i="3"/>
  <c r="R12" i="3"/>
  <c r="S12" i="3"/>
  <c r="T12" i="3"/>
  <c r="E32" i="3"/>
  <c r="H10" i="3" l="1"/>
  <c r="E36" i="3"/>
  <c r="E43" i="3"/>
  <c r="E14" i="3"/>
  <c r="E13" i="3"/>
  <c r="E16" i="3"/>
  <c r="M58" i="3"/>
  <c r="I58" i="3"/>
  <c r="J58" i="3"/>
  <c r="K58" i="3"/>
  <c r="L58" i="3"/>
  <c r="N58" i="3"/>
  <c r="O58" i="3"/>
  <c r="P58" i="3"/>
  <c r="Q58" i="3"/>
  <c r="R58" i="3"/>
  <c r="S58" i="3"/>
  <c r="T58" i="3"/>
  <c r="E61" i="3"/>
  <c r="E62" i="3"/>
  <c r="E60" i="3"/>
  <c r="E19" i="3"/>
  <c r="E18" i="3"/>
  <c r="E21" i="3"/>
  <c r="E24" i="3"/>
  <c r="E25" i="3"/>
  <c r="E26" i="3"/>
  <c r="E27" i="3"/>
  <c r="E28" i="3"/>
  <c r="E23" i="3"/>
  <c r="J52" i="3"/>
  <c r="E41" i="3"/>
  <c r="E42" i="3"/>
  <c r="E40" i="3"/>
  <c r="E45" i="3"/>
  <c r="E46" i="3"/>
  <c r="E44" i="3"/>
  <c r="I52" i="3"/>
  <c r="K52" i="3"/>
  <c r="L52" i="3"/>
  <c r="M52" i="3"/>
  <c r="N52" i="3"/>
  <c r="O52" i="3"/>
  <c r="P52" i="3"/>
  <c r="Q52" i="3"/>
  <c r="R52" i="3"/>
  <c r="S52" i="3"/>
  <c r="T52" i="3"/>
  <c r="E55" i="3"/>
  <c r="E56" i="3"/>
  <c r="E57" i="3"/>
  <c r="E54" i="3"/>
  <c r="E39" i="3" l="1"/>
  <c r="K35" i="3"/>
  <c r="N11" i="3"/>
  <c r="J35" i="3"/>
  <c r="P35" i="3"/>
  <c r="I35" i="3"/>
  <c r="T35" i="3"/>
  <c r="S35" i="3"/>
  <c r="O35" i="3"/>
  <c r="M35" i="3"/>
  <c r="J11" i="3"/>
  <c r="Q35" i="3"/>
  <c r="L11" i="3"/>
  <c r="M11" i="3"/>
  <c r="I11" i="3"/>
  <c r="R11" i="3"/>
  <c r="P11" i="3"/>
  <c r="T11" i="3"/>
  <c r="S11" i="3"/>
  <c r="O11" i="3"/>
  <c r="Q11" i="3"/>
  <c r="K11" i="3"/>
  <c r="R35" i="3"/>
  <c r="N35" i="3"/>
  <c r="E53" i="3"/>
  <c r="E30" i="3"/>
  <c r="I29" i="3"/>
  <c r="J29" i="3"/>
  <c r="L29" i="3"/>
  <c r="M29" i="3"/>
  <c r="N29" i="3"/>
  <c r="O29" i="3"/>
  <c r="P29" i="3"/>
  <c r="Q29" i="3"/>
  <c r="R29" i="3"/>
  <c r="S29" i="3"/>
  <c r="T29" i="3"/>
  <c r="E34" i="3"/>
  <c r="E33" i="3"/>
  <c r="E31" i="3"/>
  <c r="E38" i="3"/>
  <c r="E37" i="3"/>
  <c r="E35" i="3" l="1"/>
  <c r="E51" i="3"/>
  <c r="E49" i="3"/>
  <c r="J63" i="3"/>
  <c r="J10" i="3" s="1"/>
  <c r="J9" i="3" s="1"/>
  <c r="N63" i="3"/>
  <c r="H9" i="3"/>
  <c r="I63" i="3"/>
  <c r="I10" i="3" s="1"/>
  <c r="I9" i="3" s="1"/>
  <c r="K63" i="3"/>
  <c r="K10" i="3" s="1"/>
  <c r="K9" i="3" s="1"/>
  <c r="L63" i="3"/>
  <c r="L10" i="3" s="1"/>
  <c r="L9" i="3" s="1"/>
  <c r="M63" i="3"/>
  <c r="M10" i="3" s="1"/>
  <c r="M9" i="3" s="1"/>
  <c r="O63" i="3"/>
  <c r="O10" i="3" s="1"/>
  <c r="O9" i="3" s="1"/>
  <c r="P63" i="3"/>
  <c r="P10" i="3" s="1"/>
  <c r="P9" i="3" s="1"/>
  <c r="Q63" i="3"/>
  <c r="Q10" i="3" s="1"/>
  <c r="Q9" i="3" s="1"/>
  <c r="R63" i="3"/>
  <c r="R10" i="3" s="1"/>
  <c r="R9" i="3" s="1"/>
  <c r="S63" i="3"/>
  <c r="S10" i="3" s="1"/>
  <c r="S9" i="3" s="1"/>
  <c r="T63" i="3"/>
  <c r="T10" i="3" s="1"/>
  <c r="T9" i="3" s="1"/>
  <c r="E66" i="3"/>
  <c r="E67" i="3"/>
  <c r="E65" i="3"/>
  <c r="E59" i="3"/>
  <c r="E58" i="3"/>
  <c r="E52" i="3"/>
  <c r="E47" i="3"/>
  <c r="E29" i="3"/>
  <c r="E22" i="3"/>
  <c r="E20" i="3"/>
  <c r="E17" i="3"/>
  <c r="E15" i="3"/>
  <c r="E12" i="3"/>
  <c r="E11" i="3"/>
  <c r="N10" i="3" l="1"/>
  <c r="E10" i="3" s="1"/>
  <c r="E48" i="3"/>
  <c r="E63" i="3"/>
  <c r="E64" i="3"/>
  <c r="N9" i="3" l="1"/>
  <c r="E9" i="3" s="1"/>
</calcChain>
</file>

<file path=xl/sharedStrings.xml><?xml version="1.0" encoding="utf-8"?>
<sst xmlns="http://schemas.openxmlformats.org/spreadsheetml/2006/main" count="660" uniqueCount="315">
  <si>
    <t>Contribuir a la construcción de un Guanajuato cada vez más abierto y transparente</t>
  </si>
  <si>
    <t>Las personas del estado de Guanajuato son beneficiarias de estrategias bajo el modelo de Estado abierto</t>
  </si>
  <si>
    <t>PLAN DE ACCIÓN LOCAL DE ESTADO ABIERTO: GUANAJUATO 2022-2024</t>
  </si>
  <si>
    <t>FIN</t>
  </si>
  <si>
    <t>PROPÓSITO</t>
  </si>
  <si>
    <t>RESUMEN NARRATIVO</t>
  </si>
  <si>
    <t>SUPUESTOS</t>
  </si>
  <si>
    <t>UNIDAD DE MEDIDA</t>
  </si>
  <si>
    <t>META</t>
  </si>
  <si>
    <t>INDICADOR</t>
  </si>
  <si>
    <t>PARTES COCREADORAS</t>
  </si>
  <si>
    <t>ACTIVIDAD 1.1.</t>
  </si>
  <si>
    <t>ACTIVIDAD 1.2.</t>
  </si>
  <si>
    <t>ACTIVIDAD 1.3.</t>
  </si>
  <si>
    <t>ACTIVIDAD 1.4.</t>
  </si>
  <si>
    <t>ACTIVIDAD 1.5.</t>
  </si>
  <si>
    <t>COMPONENTE 2.</t>
  </si>
  <si>
    <t>COMPONENTE 1.</t>
  </si>
  <si>
    <t>https://smaot.guanajuato.gob.mx/agave/</t>
  </si>
  <si>
    <t>https://dinamicamente.guanajuato.gob.mx/</t>
  </si>
  <si>
    <t>https://empleo.guanajuato.gob.mx/gtobolsaempleo/app_Login/</t>
  </si>
  <si>
    <t>https://smaot.guanajuato.gob.mx/sitio/ecoapp/</t>
  </si>
  <si>
    <t>https://www.ousaneg.org.mx/</t>
  </si>
  <si>
    <t xml:space="preserve">ACTIVIDAD 2.1. </t>
  </si>
  <si>
    <t>Las facultades constitucionales y legales del órgano garante local se mantienen vigentes</t>
  </si>
  <si>
    <t>El instrumento de planeación del segundo ejercicio de apertura institucional en la entidad se mantiene vigente</t>
  </si>
  <si>
    <t>Las condiciones sociales y políticas de la entidad se mantienen estables</t>
  </si>
  <si>
    <t>Los indicadores de desempleo en la entidad se mantienen</t>
  </si>
  <si>
    <t>Las situaciones que atentan contra la salud mental de la población se mantienen</t>
  </si>
  <si>
    <t>El servicio de aplicaciones móviles sigue siendo útil entre la población</t>
  </si>
  <si>
    <t>COMPONENTE 3.</t>
  </si>
  <si>
    <t xml:space="preserve">ACTIVIDAD 3.1. </t>
  </si>
  <si>
    <t>Eje 1. Gobierno abierto, implementado</t>
  </si>
  <si>
    <t>Eje 2. Parlamento Abierto, implementado</t>
  </si>
  <si>
    <t>Eje 3. Justicia Abierta, implementado</t>
  </si>
  <si>
    <t>Poder ejecutivo | Participación social continua</t>
  </si>
  <si>
    <t>ACTIVIDAD 3.2.</t>
  </si>
  <si>
    <t>ACTIVIDAD 3.3.</t>
  </si>
  <si>
    <t>Eje 4. Academia Abierta, implementado</t>
  </si>
  <si>
    <t xml:space="preserve">COMPONENTE 4. </t>
  </si>
  <si>
    <t xml:space="preserve">ACTIVIDAD. 4.1. </t>
  </si>
  <si>
    <t>Las áreas de cultivo de agave se siguen demandando en la entidad</t>
  </si>
  <si>
    <t>La producción de ladrillo sigue económicamente activa</t>
  </si>
  <si>
    <t xml:space="preserve">COMPONENTE 5. </t>
  </si>
  <si>
    <t xml:space="preserve">ACTIVIDAD 5.1. </t>
  </si>
  <si>
    <t xml:space="preserve">COMPONENTE 6. </t>
  </si>
  <si>
    <t>ACTIVIDAD. 6.1.</t>
  </si>
  <si>
    <t xml:space="preserve">COMPONENTE 7. </t>
  </si>
  <si>
    <t xml:space="preserve">ACTIVIDAD 7.1. </t>
  </si>
  <si>
    <t>NIVEL</t>
  </si>
  <si>
    <t>Poder Legislativo del Estado de Guanajuato | Parlamento Juvenil de México | 10,000 Mujeres Unidas por México, A.C.</t>
  </si>
  <si>
    <t>Instituto de Acceso a la Información Pública para el Estado de Guanajuato | Observatorio Universitario de Seguridad Alimentaria y Nutricional del Estado de Guanajuato, A.C.</t>
  </si>
  <si>
    <t>Secretariado Técnico Local de Gobierno Abierto para el Estado de Guanajuato 2022-2024</t>
  </si>
  <si>
    <t xml:space="preserve">Poder Judicial del Estado de Guanajuato | Colegio de Abogados de Guanajuato, A.C. </t>
  </si>
  <si>
    <t xml:space="preserve">Tribunal de Justicia Administrativa del Estado de Guanajuato | Colegio de Abogados de Guanajuato, A.C. </t>
  </si>
  <si>
    <t>AVANCE PORCENTUAL ACUMULADO</t>
  </si>
  <si>
    <t>Las instituciones de educación superior mantienen su matricula y funcionamiento</t>
  </si>
  <si>
    <t>EJE</t>
  </si>
  <si>
    <t>Poder Ejecutivo del Estado de Guanajuato | IACIP | Observatorio Universitario de Seguridad Alimentaria y Nutricional del Estado de Guanajuato, A.C.</t>
  </si>
  <si>
    <t xml:space="preserve">Poder Judicial del Estado de Guanajuato | Tribunal de Justicia Administrativa del Estado de Guanajuato | Tribunal Estatal Electoral de Guanajuato | Colegio de Abogados de Guanajuato, A.C. | </t>
  </si>
  <si>
    <t>Tribunal Estatal Electoral de Guanajuato | Colegio de Abogados del Estado de Guanajuato, A.C. | Colegio de Abogados de León, A.C.</t>
  </si>
  <si>
    <t>Instituto de Acceso a la Información Pública para el Estado de Guanajuato | 10,000 Mujeres Unidas por México, A.C.</t>
  </si>
  <si>
    <t>Instituto de Acceso a la Información Pública para el Estado de Guanajuato | Procuraduría de los Derechos Humanos para el Estado de Guanajuato | Colores del Rincón, A.C. | Kybernus, A.C. | 10,000 Mujeres Unidas por México, A.C.</t>
  </si>
  <si>
    <t>Universidad de Guanajuato | Hablando en Señas UG</t>
  </si>
  <si>
    <t>Instituto de Acceso a la Información Pública para el Estado de Guanajuato | Gobiernos Municipales | Institutos Políticos</t>
  </si>
  <si>
    <t>https://www.congresogto.gob.mx/</t>
  </si>
  <si>
    <t>https://gobiernoabiertogto.org.mx/pal2.html</t>
  </si>
  <si>
    <t>https://www.poderjudicial-gto.gob.mx/</t>
  </si>
  <si>
    <t>https://www.tjagto.gob.mx/</t>
  </si>
  <si>
    <t>https://www.teegto.org.mx/</t>
  </si>
  <si>
    <t>https://gobiernoabiertogto.org.mx/academiabierta/</t>
  </si>
  <si>
    <t>https://www.10000mujerespormexico.org/</t>
  </si>
  <si>
    <t>https://www.ugto.mx/</t>
  </si>
  <si>
    <t>https://gobiernoabiertogto.org.mx/</t>
  </si>
  <si>
    <t>El enfoque de interseccionalidad se sigue fortaleciendo</t>
  </si>
  <si>
    <t>La legislación para efectos de la publicación de sentencias del Poder Judicial se mantienen vigentes</t>
  </si>
  <si>
    <t>La legislación en materia de justicia administrativa se mantiene vigente</t>
  </si>
  <si>
    <t>La legislación en materia de justicia electoral se mantiene vigente</t>
  </si>
  <si>
    <t>La vinculación entre Instituciones de Educación Superior y los grupos de atención prioritaria es posible por la gestión de organizaciones de la sociedad civil, la ombudsperson y el órgano garante local de transparencia</t>
  </si>
  <si>
    <t>Los emprendimientos de las mujeres de la entidad se mantienen</t>
  </si>
  <si>
    <t>El mecanismo de cocreación para fines comunicacionales por parte de la Universidad de Guanajuato se mantiene vigente</t>
  </si>
  <si>
    <t>Las facultades constitucionales y legales de los gobiernos municipales y de los institutos políticos se mantienen vigentes</t>
  </si>
  <si>
    <t>PLAN</t>
  </si>
  <si>
    <t>MÉTRICA DE GOBIERNO ABIERTO</t>
  </si>
  <si>
    <t>COMPROMISO</t>
  </si>
  <si>
    <t>Porcentaje de avance en la Métrica de Gobierno Abierto</t>
  </si>
  <si>
    <t>Porcentaje de avance en el cumplimiento del Eje 1 del PAL</t>
  </si>
  <si>
    <t>Porcentaje de avance en el logro de las acciones del Plan de Acción Local (PAL) de Estado Abierto: Guanajuato 2022-2024</t>
  </si>
  <si>
    <t>Porcentaje de avance en el cumplimiento del Compromiso 1.1. del PAL</t>
  </si>
  <si>
    <t>Porcentaje de avance en el cumplimiento del Compromiso 1.2. del PAL</t>
  </si>
  <si>
    <t>Porcentaje de avance en el cumplimiento del Compromiso 1.3. del PAL</t>
  </si>
  <si>
    <t>Porcentaje de avance en el cumplimiento del Compromiso 2.1. del PAL</t>
  </si>
  <si>
    <t>Porcentaje de avance en el cumplimiento del Compromiso 3.1. del PAL</t>
  </si>
  <si>
    <t>Porcentaje de avance en el cumplimiento del Compromiso 1.4. del PAL</t>
  </si>
  <si>
    <t>Porcentaje de avance en el cumplimiento del Compromiso 1.5. del PAL</t>
  </si>
  <si>
    <t>Porcentaje de avance en el cumplimiento del Eje 2 del PAL</t>
  </si>
  <si>
    <t>Porcentaje de avance en el cumplimiento del Eje 3 del PAL</t>
  </si>
  <si>
    <t>Porcentaje de avance en el cumplimiento del Eje 4 del PAL</t>
  </si>
  <si>
    <t>Porcentaje de avance en el cumplimiento del Eje 5 del PAL</t>
  </si>
  <si>
    <t>Porcentaje de avance en el cumplimiento del Eje 6 del PAL</t>
  </si>
  <si>
    <t>Porcentaje de avance en el cumplimiento del Eje 7 del PAL</t>
  </si>
  <si>
    <t>Porcentaje de avance en el cumplimiento del Compromiso 3.2. del PAL</t>
  </si>
  <si>
    <t>Porcentaje de avance en el cumplimiento del Compromiso 3.3. del PAL</t>
  </si>
  <si>
    <t>Porcentaje de avance en el cumplimiento del Compromiso 4.1. del PAL</t>
  </si>
  <si>
    <t>Porcentaje de avance en el cumplimiento del Compromiso 5.1. del PAL</t>
  </si>
  <si>
    <t>Porcentaje de avance en el cumplimiento del Compromiso 6.1. del PAL</t>
  </si>
  <si>
    <t>Porcentaje de avance en el cumplimiento del Compromiso 7.1. del PAL</t>
  </si>
  <si>
    <t xml:space="preserve">TAREA 1.1.1. </t>
  </si>
  <si>
    <t>TAREA 1.1.2.</t>
  </si>
  <si>
    <t xml:space="preserve">TAREA 1.2.1. </t>
  </si>
  <si>
    <t>PLATAFORMA</t>
  </si>
  <si>
    <t>ENCUESTA</t>
  </si>
  <si>
    <t>PROGRAMA</t>
  </si>
  <si>
    <t xml:space="preserve">TAREA 1.3.1. </t>
  </si>
  <si>
    <t xml:space="preserve">TAREA 1.3.2. </t>
  </si>
  <si>
    <t xml:space="preserve">TAREA 1.4.1. </t>
  </si>
  <si>
    <t xml:space="preserve">TAREA 1.5.1. </t>
  </si>
  <si>
    <t xml:space="preserve">TAREA 1.5.2. </t>
  </si>
  <si>
    <t xml:space="preserve">TAREA 1.5.3. </t>
  </si>
  <si>
    <t>TAREA 1.5.4.</t>
  </si>
  <si>
    <t>MAPA</t>
  </si>
  <si>
    <t>MESAS</t>
  </si>
  <si>
    <t>VIDEO</t>
  </si>
  <si>
    <t>CAPACITACIÓN</t>
  </si>
  <si>
    <t>RED</t>
  </si>
  <si>
    <t>TAREA 2.1.2</t>
  </si>
  <si>
    <t xml:space="preserve">TAREA 2.1.1. </t>
  </si>
  <si>
    <t>MANUAL</t>
  </si>
  <si>
    <t>REPORTE</t>
  </si>
  <si>
    <t>PERSONA CAPACITADA</t>
  </si>
  <si>
    <t>MATERIAL</t>
  </si>
  <si>
    <t>TAREA 3.1.1.</t>
  </si>
  <si>
    <t>TAREA 3.1.2.</t>
  </si>
  <si>
    <t>SENTENCIA</t>
  </si>
  <si>
    <t xml:space="preserve">TAREA 3.2.1. </t>
  </si>
  <si>
    <t xml:space="preserve">TAREA 3.2.2. </t>
  </si>
  <si>
    <t>MINUTA</t>
  </si>
  <si>
    <t xml:space="preserve">TAREA 3.2.3. </t>
  </si>
  <si>
    <t>TAREA 3.3.1.</t>
  </si>
  <si>
    <t>TAREA 3.3.2.</t>
  </si>
  <si>
    <t>TAREA 3.3.3.</t>
  </si>
  <si>
    <t>INFOGRAFÍA</t>
  </si>
  <si>
    <t>SITIO</t>
  </si>
  <si>
    <t>PÁGINA WEB</t>
  </si>
  <si>
    <t xml:space="preserve">TAREA 4.1.1. </t>
  </si>
  <si>
    <t>TAREA 4.1.2.</t>
  </si>
  <si>
    <t>TAREA 4.1.3.</t>
  </si>
  <si>
    <t>Instituto de Acceso a la Información Pública para el Estado de Guanajuato</t>
  </si>
  <si>
    <t xml:space="preserve">Instituto de Acceso a la Información Pública para el Estado de Guanajuato </t>
  </si>
  <si>
    <t>TAREA 5.1.1.</t>
  </si>
  <si>
    <t>TAREA 5.1.2.</t>
  </si>
  <si>
    <t>TAREA 5.1.3.</t>
  </si>
  <si>
    <t>TAREA 5.1.4.</t>
  </si>
  <si>
    <t>TAREA 6.1.1.</t>
  </si>
  <si>
    <t>TAREA 6.1.2.</t>
  </si>
  <si>
    <t>TAREA 6.1.3.</t>
  </si>
  <si>
    <t>TAREA 7.1.1.</t>
  </si>
  <si>
    <t>TAREA 7.1.2.</t>
  </si>
  <si>
    <t>TAREA 7.1.3.</t>
  </si>
  <si>
    <t>ACTA</t>
  </si>
  <si>
    <t>ESTRATEGIA</t>
  </si>
  <si>
    <t xml:space="preserve">Instituto de Acceso a la Información Pública para el Estado de Guanajuato | Gobiernos Municipales </t>
  </si>
  <si>
    <t>Instituto de Acceso a la Información Pública para el Estado de Guanajuato | Institutos Políticos</t>
  </si>
  <si>
    <t>Instituto de Acceso a la Información Pública para el Estado de Guanajuato | Sujetos Obligados</t>
  </si>
  <si>
    <t>El proceso integral de consulta ciudadana avanza con los preparativos y diagnóstico para garantizar la participación efectiva de personas con discapacidad, indígenas y afrodescendientes.</t>
  </si>
  <si>
    <t>Se da la primera capacitación con orientación al uso efectivo de la Plataforma Nacional de Transparencia, como un instrumento de transparencia necesario para la labor del cabildeo.</t>
  </si>
  <si>
    <t>Termina la primera fase de difusión de contenido informativo para cabilderos, para redefinir nuevos contenidos</t>
  </si>
  <si>
    <t>https://congresogto-my.sharepoint.com/:f:/g/personal/transparencia_congresogto_gob_mx/EkAdIVtdJbxBoe_suoTDlh4BdqHLL_-b9-p9axtBMEn8SQ?e=j2pMqi</t>
  </si>
  <si>
    <t>Se estructura un primer esfuerzo para medir y tener numeralia del avance e identificación cuantitativa del cabildeo en Guanajuato.</t>
  </si>
  <si>
    <t>https://congresogto-my.sharepoint.com/:x:/g/personal/transparencia_congresogto_gob_mx/EVqroKukiQlDsj7thBCHgEEB5h5nY1sHfeHicnjjWEwwhQ?e=S60FNu</t>
  </si>
  <si>
    <t>https://congresogto-my.sharepoint.com/:f:/g/personal/octavio_jimenez_congresogto_gob_mx/Ehq4YPJaMv1GiE1ParnZvjcB52gj2sVIAA1K6X5CtrA0Nw?e=fNRZnz</t>
  </si>
  <si>
    <t>Sumatoria de personas cabilderas capacitadas</t>
  </si>
  <si>
    <t>Sumatoria de material compartido</t>
  </si>
  <si>
    <t>Estadísticos descriptivos, con porcentaje de avance general</t>
  </si>
  <si>
    <t xml:space="preserve">Personas consultadas a partir de un marco muestral estadístico por definir. </t>
  </si>
  <si>
    <t>Se sugiere establecer fechas de publicación de los banner de difusión</t>
  </si>
  <si>
    <t>Se sugiere establacer mecanismo de participación con 10,000 Mujeres Unidas por México, A.C.</t>
  </si>
  <si>
    <t>Porcentade de avance en el número de actas de instalación</t>
  </si>
  <si>
    <t>Porcentaje de avance en el número de capacitaciones en materia de partido abierto</t>
  </si>
  <si>
    <t>Porcentaje de avance en el diseño de la estrategia de armonización</t>
  </si>
  <si>
    <t>Eje 5. Transparencia incluyente, implementado</t>
  </si>
  <si>
    <t>Eje 6. Antena Universitaria, implemenatado</t>
  </si>
  <si>
    <t>Eje 7. Apertura Institucional, implementado</t>
  </si>
  <si>
    <t>La estabilidad política derivada del proceso electoral se encuentra presente</t>
  </si>
  <si>
    <t>Las autoridades municipales tienen la disposición de materializar sus ejercicios municipales de gobierno abierto</t>
  </si>
  <si>
    <t>Existen suficientes insumos de armonización institucionales</t>
  </si>
  <si>
    <t>22/ago/23 UDEC - 18/sep/23 UIA - 11/OCT/23 - 21/nov/23 - https://gobiernoabiertogto.org.mx/academiabierta/</t>
  </si>
  <si>
    <t>Existen condiciones institucionales para materializar los convenios de academia abierta suscritos</t>
  </si>
  <si>
    <t>Existe posibilidad de vinculación con grupos de atención prioritaria</t>
  </si>
  <si>
    <t>El Plan DAI del INAI se mantiene vigente y(o en implementación</t>
  </si>
  <si>
    <t>Porcentaje de avance en el número de capacitaciones impartidas</t>
  </si>
  <si>
    <t>Porcentaje de avance en el número de jornadas de formación de personas facilitadoras</t>
  </si>
  <si>
    <t>Porcentaje de avance en el número de grupos de atención prioritaia vinculados</t>
  </si>
  <si>
    <t>Porcentaje de avance en la elaboración de  versiones de sentencias en lenguaje accesible</t>
  </si>
  <si>
    <t xml:space="preserve">https://www.poderjudicial-gto.gob.mx/index.php?module=sentencias </t>
  </si>
  <si>
    <t>La presentación de demandas en materia civil, familiar o laboral</t>
  </si>
  <si>
    <t>Porcentaje de avance en la difusión de las versiones públicas de sentencias en lenguaje accesible</t>
  </si>
  <si>
    <t>https://www.facebook.com/100067935826349/videos/151940097867814 https://www.facebook.com/photo?fbid=609161974691658&amp;set=a.437668848507639  https://www.facebook.com/photo?fbid=612125661061956&amp;set=a.437668848507639  https://www.facebook.com/photo/?fbid=978636280185749&amp;set=a.738641137518599 https://www.facebook.com/photo?fbid=656346856639836&amp;set=a.437668848507639 https://twitter.com/poderjudicialgt/status/1715479713202704504?s=46</t>
  </si>
  <si>
    <t>La identificación de asuntos relevantes en materia civil, familiar o laboral</t>
  </si>
  <si>
    <t>10,000 Mujeres Unidas por México, A.C.</t>
  </si>
  <si>
    <t>DIAGNÓSTICO</t>
  </si>
  <si>
    <t>TALLER</t>
  </si>
  <si>
    <t>APOYO</t>
  </si>
  <si>
    <t>Porcentaje de avance en la implementación del programa</t>
  </si>
  <si>
    <t>Porcentaje de avance en la realización de Talleres</t>
  </si>
  <si>
    <t>Porcentaje de avance en la gestión de apoyos</t>
  </si>
  <si>
    <t>Porcentaje de avance en la realización del diagnóstico</t>
  </si>
  <si>
    <t>18*</t>
  </si>
  <si>
    <t>https://www.facebook.com/teegto.oficial</t>
  </si>
  <si>
    <t>https://denuncia.teegto.org.mx/</t>
  </si>
  <si>
    <t>Porcentaje de avance en la elaboración de infografías</t>
  </si>
  <si>
    <t>Porcentaje de avance en el desarrollo del sitio elect´ronico</t>
  </si>
  <si>
    <t>Porcentaje de avance en la creación de la nueva página</t>
  </si>
  <si>
    <t>Porcentaje de avance en la publicación de sentencias</t>
  </si>
  <si>
    <t>Porcentaje de avance en la publicación del Manual</t>
  </si>
  <si>
    <t>Porcentaje de avance</t>
  </si>
  <si>
    <t>Porcentaje de avance en el cumplimiento del programa de eventos artísticos y culturales de la UG</t>
  </si>
  <si>
    <t xml:space="preserve">https://instagram.com/udeguanajuato?igshid=NzZlODBkYWE4Ng==
https://www.facebook.com/UdeGuanajuato?mibextid=LQQJ4d
</t>
  </si>
  <si>
    <t xml:space="preserve">Difusión a través de redes sociales oficiales (Instagram y Facebook) de información veraz, clara y confiable sobre el desarrollo de eventos culturales de la Universidad de Guanajuato. </t>
  </si>
  <si>
    <t>Porcentaje de avance del programa divulgación de la Ciencia en la UG</t>
  </si>
  <si>
    <t>https://instagram.com/udeguanajuato?igshid=NzZlODBkYWE4Ng==
https://www.facebook.com/UdeGuanajuato?mibextid=LQQJ4d</t>
  </si>
  <si>
    <t xml:space="preserve">Difusión a través de redes sociales oficiales (Instagram y Facebook) de información veraz, clara y confiable sobre entrevistas de carácter científico de la Universidad de Guanajuato. https://www.facebook.com/share/p/4yEMUs6Rn1cDeUHU/?mibextid=hubsqH </t>
  </si>
  <si>
    <t>Porcentaje de avance respecto al programa de divulgación del uehacer universitario desde el
aspecto académico, cultural y científico.</t>
  </si>
  <si>
    <t xml:space="preserve">Difusión a través de redes sociales oficiales (Instagram y Facebook) de información generada en colaboración con Grupo Habla en Señas para generar comunicación inclusiva. https://www.instagram.com/reel/CwgM3g6P29e/?igshid=MzRlODBiNWFlZA== </t>
  </si>
  <si>
    <t>https://www.youtube.com/watch?v=w_FkNmWA0Ew</t>
  </si>
  <si>
    <t>Listado</t>
  </si>
  <si>
    <t xml:space="preserve">10 indicadores </t>
  </si>
  <si>
    <t>Porcentaje de avance en el desarrollo de la plataforma</t>
  </si>
  <si>
    <t>Usuarios buscadores de empleo y empresas que no hagan uso de la plataforma de empleo</t>
  </si>
  <si>
    <t>Número de encuestas aplicadas</t>
  </si>
  <si>
    <t>Usuarios buscadores de empleo y empresas que no den respuesta a la encuesta que permita generar la información requerida</t>
  </si>
  <si>
    <t>Publicaciones en redes sociales de la Secretaría, publicación en tiendas oficiales de Apple y Google, boletines de Gobierno del estado, analíticas de descargas y uso.</t>
  </si>
  <si>
    <t>Porcentaje de avance del mapa de compatibilidad para el cultivo de agave tequilero</t>
  </si>
  <si>
    <t>Porcentaje del diseño del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t>
  </si>
  <si>
    <t>Se sugiere dar prioridad a materialización de convenios en 2024</t>
  </si>
  <si>
    <t>Se sugiere modificar meta global de 18 STM</t>
  </si>
  <si>
    <t>Se sugiere que los reportes se envien de manera puntual para que el NOSC pueda compentar el avance</t>
  </si>
  <si>
    <t>Se sugiere la presentación del informe anual en septiembre 2024, luego de la tercera sesión ordinaria del STL</t>
  </si>
  <si>
    <t xml:space="preserve">https://www.teegto.org.mx/ https://sentencias.teegto.org.mx/ </t>
  </si>
  <si>
    <t>AVANCE MENSUAL</t>
  </si>
  <si>
    <t>MEDIO DE VERIFICACIÓN</t>
  </si>
  <si>
    <r>
      <t xml:space="preserve">Dar cumplimiento al </t>
    </r>
    <r>
      <rPr>
        <b/>
        <sz val="12"/>
        <color theme="1"/>
        <rFont val="Montserrat"/>
      </rPr>
      <t xml:space="preserve">Compromiso 1.1. </t>
    </r>
    <r>
      <rPr>
        <sz val="12"/>
        <color theme="1"/>
        <rFont val="Montserrat"/>
      </rPr>
      <t>Economía para todas y todos: Más Empleo para Guanajuato</t>
    </r>
  </si>
  <si>
    <r>
      <rPr>
        <b/>
        <sz val="12"/>
        <color theme="1"/>
        <rFont val="Montserrat"/>
      </rPr>
      <t>Acción 1.1.1.</t>
    </r>
    <r>
      <rPr>
        <sz val="12"/>
        <color theme="1"/>
        <rFont val="Montserrat"/>
      </rPr>
      <t xml:space="preserve"> Desarrollar una Plataforma que permita visualizar oportunidades reales de empleo y vacantes disponibles, mediante la vinculación laboral entre personas que buscan empleo y personas empleadoras, a través de catálogos homólogos para búsqueda de datos y con base en la simplificación de procesos.</t>
    </r>
  </si>
  <si>
    <r>
      <rPr>
        <b/>
        <sz val="12"/>
        <color theme="1"/>
        <rFont val="Montserrat"/>
      </rPr>
      <t xml:space="preserve">Acción 1.1.2. </t>
    </r>
    <r>
      <rPr>
        <sz val="12"/>
        <color theme="1"/>
        <rFont val="Montserrat"/>
      </rPr>
      <t>Configuración de encuestas para la generación de reportes específicos, la correlación de datos para el control en eventos y el desarrollo de procesos automatizados para la mejora de tiempos de respuesta y la generación de datos estadísticos</t>
    </r>
  </si>
  <si>
    <r>
      <t>Dar cumplimiento al</t>
    </r>
    <r>
      <rPr>
        <b/>
        <sz val="12"/>
        <color theme="1"/>
        <rFont val="Montserrat"/>
      </rPr>
      <t xml:space="preserve"> Compromiso 1.2.</t>
    </r>
    <r>
      <rPr>
        <sz val="12"/>
        <color theme="1"/>
        <rFont val="Montserrat"/>
      </rPr>
      <t xml:space="preserve"> Estrategia Dinámicamente</t>
    </r>
  </si>
  <si>
    <r>
      <rPr>
        <b/>
        <sz val="12"/>
        <color theme="1"/>
        <rFont val="Montserrat"/>
      </rPr>
      <t>Acción 1.2.1.</t>
    </r>
    <r>
      <rPr>
        <sz val="12"/>
        <color theme="1"/>
        <rFont val="Montserrat"/>
      </rPr>
      <t xml:space="preserve"> Diseñar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 y difundir campañas de prevención en salud mental, implementando estrategias de marketing digital para acceder a públicos específicos usando medios digitales y generando una comunidad digital de usuarios que conozcan y promuevan la identificación de factores de riesgo y los servicios de la Red de Atención a la Salud Mental.</t>
    </r>
  </si>
  <si>
    <r>
      <t xml:space="preserve">Dar cumplimiento al </t>
    </r>
    <r>
      <rPr>
        <b/>
        <sz val="12"/>
        <color theme="1"/>
        <rFont val="Montserrat"/>
      </rPr>
      <t xml:space="preserve">Compromiso 1.3. </t>
    </r>
    <r>
      <rPr>
        <sz val="12"/>
        <color theme="1"/>
        <rFont val="Montserrat"/>
      </rPr>
      <t>Ecoapp</t>
    </r>
  </si>
  <si>
    <r>
      <rPr>
        <b/>
        <sz val="12"/>
        <color theme="1"/>
        <rFont val="Montserrat"/>
      </rPr>
      <t xml:space="preserve">Acción 1.3.1. </t>
    </r>
    <r>
      <rPr>
        <sz val="12"/>
        <color theme="1"/>
        <rFont val="Montserrat"/>
      </rPr>
      <t>Fortalecer el diseño, difusión y monitoreo de la aplicación móvil ECOAPP en los que se incluyan los apartados de interés general para la ciudadanía, con relación a los temas ambientales y de ordenamiento territorial que son administrados por la Secretaría de Medio Ambiente y Ordenamiento Territorial (SMAOT).</t>
    </r>
  </si>
  <si>
    <r>
      <rPr>
        <b/>
        <sz val="12"/>
        <color theme="1"/>
        <rFont val="Montserrat"/>
      </rPr>
      <t xml:space="preserve">Acción 1.3.2. </t>
    </r>
    <r>
      <rPr>
        <sz val="12"/>
        <color theme="1"/>
        <rFont val="Montserrat"/>
      </rPr>
      <t>Fortalecer y sensibilizar el conocimiento y uso de la aplicación móvil ECOAPP.</t>
    </r>
  </si>
  <si>
    <r>
      <t xml:space="preserve">Dar cumplimiento al </t>
    </r>
    <r>
      <rPr>
        <b/>
        <sz val="12"/>
        <color theme="1"/>
        <rFont val="Montserrat"/>
      </rPr>
      <t>Compromiso 1.4.</t>
    </r>
    <r>
      <rPr>
        <sz val="12"/>
        <color theme="1"/>
        <rFont val="Montserrat"/>
      </rPr>
      <t xml:space="preserve"> Mapa de Compatibilidad en Áreas de Cultivo de Agave para el Desarrollo Ordenado y Sostenible</t>
    </r>
  </si>
  <si>
    <r>
      <rPr>
        <b/>
        <sz val="12"/>
        <color theme="1"/>
        <rFont val="Montserrat"/>
      </rPr>
      <t xml:space="preserve">Acción 1.4.1. </t>
    </r>
    <r>
      <rPr>
        <sz val="12"/>
        <color theme="1"/>
        <rFont val="Montserrat"/>
      </rPr>
      <t>Generar el Mapa de Compatibilidad para el cultivo de Agave Tequilero, obtenido a partir de la cartografía de uso de suelo y vegetación 2014, alineado con las políticas territoriales establecidas en el Modelo de Ordenamiento Sustentable del Territorio (MOST) del programa Estatal de Desarrollo Urbano y de Ordenamiento Ecológico Territorial (PEDUOET) 2019; y con la Ley General de Desarrollo Forestal Sustentable.</t>
    </r>
  </si>
  <si>
    <r>
      <t xml:space="preserve">Dar cumplimiento al </t>
    </r>
    <r>
      <rPr>
        <b/>
        <sz val="12"/>
        <color theme="1"/>
        <rFont val="Montserrat"/>
      </rPr>
      <t>Compromiso 1.5.</t>
    </r>
    <r>
      <rPr>
        <sz val="12"/>
        <color theme="1"/>
        <rFont val="Montserrat"/>
      </rPr>
      <t>Sistema de vigilancia para la transformación de la producción de ladrillo y mejora de la calidad del aire, a través del ejercicio del Derecho de Acceso a la Información</t>
    </r>
  </si>
  <si>
    <r>
      <rPr>
        <b/>
        <sz val="12"/>
        <color theme="1"/>
        <rFont val="Montserrat"/>
      </rPr>
      <t>Acción 1.5.1.</t>
    </r>
    <r>
      <rPr>
        <sz val="12"/>
        <color theme="1"/>
        <rFont val="Montserrat"/>
      </rPr>
      <t xml:space="preserve"> Diseñar una campaña de comunicación, sensibilización y capacitación sobre el uso de la PNT por parte del OUSANEG, dirigida a la ciudadanía y Organizaciones de la Sociedad Civil (OSC) especializadas en temas de salud, alimentación, medio ambiente, derechos humanos y economía</t>
    </r>
  </si>
  <si>
    <r>
      <rPr>
        <b/>
        <sz val="12"/>
        <color theme="1"/>
        <rFont val="Montserrat"/>
      </rPr>
      <t xml:space="preserve">Acción 1.5.2. </t>
    </r>
    <r>
      <rPr>
        <sz val="12"/>
        <color theme="1"/>
        <rFont val="Montserrat"/>
      </rPr>
      <t>Desarrollar el sistema de vigilancia del sector ladrillero, que integre una plataforma ciudadana en página web para informar el incumplimiento de los indicadores de los temas de salud, alimentación, medio ambiente, derechos humanos y economía e integrar una Red de OSC</t>
    </r>
  </si>
  <si>
    <r>
      <rPr>
        <b/>
        <sz val="12"/>
        <color theme="1"/>
        <rFont val="Montserrat"/>
      </rPr>
      <t>Acción 1.5.3.</t>
    </r>
    <r>
      <rPr>
        <sz val="12"/>
        <color theme="1"/>
        <rFont val="Montserrat"/>
      </rPr>
      <t xml:space="preserve"> Elaborar indicadores en salud, alimentación, medio ambiente y economía, que permitan mostrar avances a la ciudadanía de las acciones en las ladrilleras</t>
    </r>
  </si>
  <si>
    <r>
      <rPr>
        <b/>
        <sz val="12"/>
        <color theme="1"/>
        <rFont val="Montserrat"/>
      </rPr>
      <t>Acción 1.5.4.</t>
    </r>
    <r>
      <rPr>
        <sz val="12"/>
        <color theme="1"/>
        <rFont val="Montserrat"/>
      </rPr>
      <t xml:space="preserve"> Realizar mesas de trabajo en colaboración con el IACIP con el fin de comunicar y medir avances en las acciones que se deriven en el sector ladrillero</t>
    </r>
  </si>
  <si>
    <r>
      <t xml:space="preserve">Dar cumplimiento al </t>
    </r>
    <r>
      <rPr>
        <b/>
        <sz val="12"/>
        <color theme="1"/>
        <rFont val="Montserrat"/>
      </rPr>
      <t xml:space="preserve">Compromiso 2.1. </t>
    </r>
    <r>
      <rPr>
        <sz val="12"/>
        <color theme="1"/>
        <rFont val="Montserrat"/>
      </rPr>
      <t>Innovación parlamentaria y fomento de la participación ciudadana en el marco de la interseccionalidad</t>
    </r>
  </si>
  <si>
    <r>
      <rPr>
        <b/>
        <sz val="12"/>
        <color theme="1"/>
        <rFont val="Montserrat"/>
      </rPr>
      <t xml:space="preserve">Acción 2.2.1. </t>
    </r>
    <r>
      <rPr>
        <sz val="12"/>
        <color theme="1"/>
        <rFont val="Montserrat"/>
      </rPr>
      <t>Consulta ciudadana en el Congreso del Estado de Guanajuato (Consulta integral e interseccional): garantizar la participación social efectiva en los distintos procesos de norma. Lo anterior, mediante la identificación plena de los grupos sociales a los cuales se dirige la norma y el impacto que pudiera representarles, esto para implementar mecanismos focalizados que permitan la accesibilidad de la información del proceso y su consecuente participación y colaboración en el resultado final del trabajo legislativo.</t>
    </r>
  </si>
  <si>
    <r>
      <rPr>
        <b/>
        <sz val="12"/>
        <color theme="1"/>
        <rFont val="Montserrat"/>
      </rPr>
      <t xml:space="preserve">Acción 2.2.2. </t>
    </r>
    <r>
      <rPr>
        <sz val="12"/>
        <color theme="1"/>
        <rFont val="Montserrat"/>
      </rPr>
      <t>Programa de innovación del padrón de cabilderos: implementar el uso de tecnologías de la información y fomentar la transparencia en el marco del mecanismo de participación ciudadana que ya existe en el Congreso del Estado de Guanajuato. Lo anterior, impulsando un nuevo canal de comunicación sencillo, ciudadano, creativo y tecnológico; la vinculación para
mejores capacitaciones; así como un reporte de la actividad del cabildeo en Guanajuato en lo que va de la legislatura.</t>
    </r>
  </si>
  <si>
    <r>
      <t xml:space="preserve">Dar cumplimiento al </t>
    </r>
    <r>
      <rPr>
        <b/>
        <sz val="12"/>
        <color theme="1"/>
        <rFont val="Montserrat"/>
      </rPr>
      <t xml:space="preserve">Compromiso 3.1. </t>
    </r>
    <r>
      <rPr>
        <sz val="12"/>
        <color theme="1"/>
        <rFont val="Montserrat"/>
      </rPr>
      <t>Difusión de versiones de sentencias en lenguaje accesible, dictadas por los Juzgados Civiles, de Partido, Familiares y Laborales</t>
    </r>
  </si>
  <si>
    <r>
      <rPr>
        <b/>
        <sz val="12"/>
        <color theme="1"/>
        <rFont val="Montserrat"/>
      </rPr>
      <t xml:space="preserve">Acción 3.1.1. </t>
    </r>
    <r>
      <rPr>
        <sz val="12"/>
        <color theme="1"/>
        <rFont val="Montserrat"/>
      </rPr>
      <t>Versiones de sentencias en lenguaje accesible.</t>
    </r>
  </si>
  <si>
    <r>
      <rPr>
        <b/>
        <sz val="12"/>
        <color theme="1"/>
        <rFont val="Montserrat"/>
      </rPr>
      <t>Acción 3.1.2.</t>
    </r>
    <r>
      <rPr>
        <sz val="12"/>
        <color theme="1"/>
        <rFont val="Montserrat"/>
      </rPr>
      <t xml:space="preserve"> Versiones de sentencias en lenguaje accesible y en versión pública, difundidas en la página web del Poder Judicial del Estado y en sus redes sociales</t>
    </r>
  </si>
  <si>
    <r>
      <t xml:space="preserve">Dar cumplimiento al </t>
    </r>
    <r>
      <rPr>
        <b/>
        <sz val="12"/>
        <color theme="1"/>
        <rFont val="Montserrat"/>
      </rPr>
      <t xml:space="preserve">Compromiso 3.2. </t>
    </r>
    <r>
      <rPr>
        <sz val="12"/>
        <color theme="1"/>
        <rFont val="Montserrat"/>
      </rPr>
      <t>Justicia Abierta Administrativa</t>
    </r>
  </si>
  <si>
    <r>
      <rPr>
        <b/>
        <sz val="12"/>
        <color theme="1"/>
        <rFont val="Montserrat"/>
      </rPr>
      <t xml:space="preserve">Acción 3.2.1. </t>
    </r>
    <r>
      <rPr>
        <sz val="12"/>
        <color theme="1"/>
        <rFont val="Montserrat"/>
      </rPr>
      <t>Publicación de las sentencias del Tribunal en versión pública.</t>
    </r>
  </si>
  <si>
    <r>
      <rPr>
        <b/>
        <sz val="12"/>
        <color theme="1"/>
        <rFont val="Montserrat"/>
      </rPr>
      <t xml:space="preserve">Acción 3.2.2. </t>
    </r>
    <r>
      <rPr>
        <sz val="12"/>
        <color theme="1"/>
        <rFont val="Montserrat"/>
      </rPr>
      <t>Fortalecer la Comisión de Justicia Abierta para desarrollar actividades y puntos en la materia</t>
    </r>
  </si>
  <si>
    <r>
      <rPr>
        <b/>
        <sz val="12"/>
        <color theme="1"/>
        <rFont val="Montserrat"/>
      </rPr>
      <t xml:space="preserve">Acción 3.2.3. </t>
    </r>
    <r>
      <rPr>
        <sz val="12"/>
        <color theme="1"/>
        <rFont val="Montserrat"/>
      </rPr>
      <t>Publicar un Manual de Lenguaje Ciudadano en materia de Justicia Administrativa</t>
    </r>
  </si>
  <si>
    <r>
      <t xml:space="preserve">Dar cumplimiento al </t>
    </r>
    <r>
      <rPr>
        <b/>
        <sz val="12"/>
        <color theme="1"/>
        <rFont val="Montserrat"/>
      </rPr>
      <t xml:space="preserve">Compromiso 3.3. </t>
    </r>
    <r>
      <rPr>
        <sz val="12"/>
        <color theme="1"/>
        <rFont val="Montserrat"/>
      </rPr>
      <t>Justicia Abierta Electoral</t>
    </r>
  </si>
  <si>
    <r>
      <rPr>
        <b/>
        <sz val="12"/>
        <color theme="1"/>
        <rFont val="Montserrat"/>
      </rPr>
      <t xml:space="preserve">Acción 3.3.2. </t>
    </r>
    <r>
      <rPr>
        <sz val="12"/>
        <color theme="1"/>
        <rFont val="Montserrat"/>
      </rPr>
      <t>Desarrollo del sitio electrónico de denuncias del Órgano Interno de Control</t>
    </r>
  </si>
  <si>
    <r>
      <rPr>
        <b/>
        <sz val="12"/>
        <color theme="1"/>
        <rFont val="Montserrat"/>
      </rPr>
      <t xml:space="preserve">Acción 3.3.3. </t>
    </r>
    <r>
      <rPr>
        <sz val="12"/>
        <color theme="1"/>
        <rFont val="Montserrat"/>
      </rPr>
      <t>Creación de una nueva página web institucional con buscador de resoluciones</t>
    </r>
  </si>
  <si>
    <r>
      <t xml:space="preserve">Dar cumplimiento al </t>
    </r>
    <r>
      <rPr>
        <b/>
        <sz val="12"/>
        <color theme="1"/>
        <rFont val="Montserrat"/>
      </rPr>
      <t xml:space="preserve">Compromiso 4.1. </t>
    </r>
    <r>
      <rPr>
        <sz val="12"/>
        <color theme="1"/>
        <rFont val="Montserrat"/>
      </rPr>
      <t>Transparencia, Datos Personales y Estado Abierto</t>
    </r>
  </si>
  <si>
    <r>
      <rPr>
        <b/>
        <sz val="12"/>
        <color theme="1"/>
        <rFont val="Montserrat"/>
      </rPr>
      <t xml:space="preserve">Acción 4.1.1. </t>
    </r>
    <r>
      <rPr>
        <sz val="12"/>
        <color theme="1"/>
        <rFont val="Montserrat"/>
      </rPr>
      <t>Realizar capacitaciones en materia de Transparencia, Protección de Datos Personales (PDP) y Estado Abierto.</t>
    </r>
  </si>
  <si>
    <r>
      <rPr>
        <b/>
        <sz val="12"/>
        <color theme="1"/>
        <rFont val="Montserrat"/>
      </rPr>
      <t xml:space="preserve">Acción 4.1.3. </t>
    </r>
    <r>
      <rPr>
        <sz val="12"/>
        <color theme="1"/>
        <rFont val="Montserrat"/>
      </rPr>
      <t>Vincular a Personas Facilitadoras del DAI con algún Grupo de Atención Prioritaria</t>
    </r>
  </si>
  <si>
    <r>
      <t xml:space="preserve">Dar cumplimiento al </t>
    </r>
    <r>
      <rPr>
        <b/>
        <sz val="12"/>
        <color theme="1"/>
        <rFont val="Montserrat"/>
      </rPr>
      <t xml:space="preserve">Compromiso 5.1. </t>
    </r>
    <r>
      <rPr>
        <sz val="12"/>
        <color theme="1"/>
        <rFont val="Montserrat"/>
      </rPr>
      <t>Mentoría de mujer a mujer</t>
    </r>
  </si>
  <si>
    <r>
      <rPr>
        <b/>
        <sz val="12"/>
        <color theme="1"/>
        <rFont val="Montserrat"/>
      </rPr>
      <t xml:space="preserve">Acción 5.1.1. </t>
    </r>
    <r>
      <rPr>
        <sz val="12"/>
        <color theme="1"/>
        <rFont val="Montserrat"/>
      </rPr>
      <t>Realizar un programa de emprendimiento, con base en diagnósticos de planes de negocio.</t>
    </r>
  </si>
  <si>
    <r>
      <rPr>
        <b/>
        <sz val="12"/>
        <color theme="1"/>
        <rFont val="Montserrat"/>
      </rPr>
      <t xml:space="preserve">Acción 5.1.2. </t>
    </r>
    <r>
      <rPr>
        <sz val="12"/>
        <color theme="1"/>
        <rFont val="Montserrat"/>
      </rPr>
      <t>Realizar talleres de mentoría grupales y por proyecto por parte de mujeres empresarias.</t>
    </r>
  </si>
  <si>
    <r>
      <rPr>
        <b/>
        <sz val="12"/>
        <color theme="1"/>
        <rFont val="Montserrat"/>
      </rPr>
      <t xml:space="preserve">Acción 5.1.3. </t>
    </r>
    <r>
      <rPr>
        <sz val="12"/>
        <color theme="1"/>
        <rFont val="Montserrat"/>
      </rPr>
      <t>Gestionar apoyos con diferentes instancias de incubadora con base en el derecho de acceso a la información pública.</t>
    </r>
  </si>
  <si>
    <r>
      <rPr>
        <b/>
        <sz val="12"/>
        <color theme="1"/>
        <rFont val="Montserrat"/>
      </rPr>
      <t>Acción 5.1.4.</t>
    </r>
    <r>
      <rPr>
        <sz val="12"/>
        <color theme="1"/>
        <rFont val="Montserrat"/>
      </rPr>
      <t xml:space="preserve"> Realizar un diagnóstico para otros Grupos de Atención Prioritaria, bajo una perspectiva incluyente, de género y multicultural.</t>
    </r>
  </si>
  <si>
    <r>
      <t xml:space="preserve">Dar cumplimiento al </t>
    </r>
    <r>
      <rPr>
        <b/>
        <sz val="12"/>
        <color theme="1"/>
        <rFont val="Montserrat"/>
      </rPr>
      <t xml:space="preserve">Compromiso 6.1. </t>
    </r>
    <r>
      <rPr>
        <sz val="12"/>
        <color theme="1"/>
        <rFont val="Montserrat"/>
      </rPr>
      <t>Sistema de educación eficiente desde la comunicación oficial</t>
    </r>
  </si>
  <si>
    <r>
      <t xml:space="preserve">Dar cumplimiento al </t>
    </r>
    <r>
      <rPr>
        <b/>
        <sz val="12"/>
        <color theme="1"/>
        <rFont val="Montserrat"/>
      </rPr>
      <t xml:space="preserve">Compromiso 7.1. </t>
    </r>
    <r>
      <rPr>
        <sz val="12"/>
        <color theme="1"/>
        <rFont val="Montserrat"/>
      </rPr>
      <t>Municipios Abiertos y Partidos Abiertos</t>
    </r>
  </si>
  <si>
    <r>
      <rPr>
        <b/>
        <sz val="12"/>
        <color theme="1"/>
        <rFont val="Montserrat"/>
      </rPr>
      <t xml:space="preserve">Acción 7.1.3. </t>
    </r>
    <r>
      <rPr>
        <sz val="12"/>
        <color theme="1"/>
        <rFont val="Montserrat"/>
      </rPr>
      <t>Armonizar hacia el enfoque de Estado Abierto todas las estrategias de apertura institucional</t>
    </r>
  </si>
  <si>
    <r>
      <rPr>
        <b/>
        <sz val="12"/>
        <color theme="1"/>
        <rFont val="Montserrat"/>
      </rPr>
      <t xml:space="preserve">Acción 6.1.2. </t>
    </r>
    <r>
      <rPr>
        <sz val="12"/>
        <color theme="1"/>
        <rFont val="Montserrat"/>
      </rPr>
      <t>Realizar la cobertura, entrevistas y divulgación de la información de carácter científico que la UG genere o de aquella en la que forme parte</t>
    </r>
  </si>
  <si>
    <r>
      <rPr>
        <b/>
        <sz val="12"/>
        <color theme="1"/>
        <rFont val="Montserrat"/>
      </rPr>
      <t xml:space="preserve">Acción 6.1.1. </t>
    </r>
    <r>
      <rPr>
        <sz val="12"/>
        <color theme="1"/>
        <rFont val="Montserrat"/>
      </rPr>
      <t>Cubrir y dar difusión de información oficial sobre los eventos artísticos y culturales de la UG.</t>
    </r>
  </si>
  <si>
    <r>
      <rPr>
        <b/>
        <sz val="12"/>
        <color theme="1"/>
        <rFont val="Montserrat"/>
      </rPr>
      <t xml:space="preserve">Acción 3.3.1. </t>
    </r>
    <r>
      <rPr>
        <sz val="12"/>
        <color theme="1"/>
        <rFont val="Montserrat"/>
      </rPr>
      <t>Elaboración de infografías de todas las resoluciones emitidas por el Pleno</t>
    </r>
  </si>
  <si>
    <r>
      <rPr>
        <b/>
        <sz val="12"/>
        <color theme="1"/>
        <rFont val="Montserrat"/>
      </rPr>
      <t xml:space="preserve">Acción 7.1.2. </t>
    </r>
    <r>
      <rPr>
        <sz val="12"/>
        <color theme="1"/>
        <rFont val="Montserrat"/>
      </rPr>
      <t>Realizar capacitaciones en materia del modelo de partido abierto con los siete partidos políticos con registro</t>
    </r>
  </si>
  <si>
    <t>Se sugiere que los reportes se envien de manera puntual para que el NOSCG pueda completar el avance</t>
  </si>
  <si>
    <t>Se sugiere que los reportes se envien de manera puntual para que el NOSCG pueda compentar el avance</t>
  </si>
  <si>
    <t>4° Sesión Ord. 2023</t>
  </si>
  <si>
    <t>1° Sesión Ord. 2024</t>
  </si>
  <si>
    <t>2° Sesión Ord. 2024</t>
  </si>
  <si>
    <t>3° Sesión Ord. 2024</t>
  </si>
  <si>
    <r>
      <t xml:space="preserve">EVALUACIÓN DEL NOSCG         </t>
    </r>
    <r>
      <rPr>
        <sz val="12"/>
        <color theme="0"/>
        <rFont val="Montserrat"/>
      </rPr>
      <t>(1erInfoPar - ago-dic2023)</t>
    </r>
  </si>
  <si>
    <r>
      <t xml:space="preserve">EVALUACIÓN DEL NOSCG </t>
    </r>
    <r>
      <rPr>
        <sz val="12"/>
        <color theme="0"/>
        <rFont val="Montserrat"/>
      </rPr>
      <t>(2doInfoPar - dic2023-feb2024)</t>
    </r>
  </si>
  <si>
    <t>Generar memorias del trabajo de  10,000 Mujeres Unidas por México,A.C.</t>
  </si>
  <si>
    <t xml:space="preserve">Se evaluó por parte del NOSC sin ningun comentario evaluativo </t>
  </si>
  <si>
    <t>Se evaluó por parte del NOSC sin ningun comentario evaluativo, más que una felicitación colectiva por los avances</t>
  </si>
  <si>
    <t>Se evaluó por parte del NOSC sin ningun comentario evaluativo</t>
  </si>
  <si>
    <t>Se sugiere que las partes integrantes del STL envíen a tiempo sus avances para que el NOSC pueda evaluar.</t>
  </si>
  <si>
    <t>Se tiene prevista actividad con el IACIP para el próximo trimestre</t>
  </si>
  <si>
    <t>No se pudo evaluar por parte del NOSC,, al no contar con el informe parcial.</t>
  </si>
  <si>
    <t>https://congresogto-my.sharepoint.com/:f:/g/personal/juan_nieto_congresogto_gob_mx/EhlUkXvBx69IvZE-w8pqgbQBuTR7g361hdnsVU2FLz2NnA?e=ZxjNbo</t>
  </si>
  <si>
    <r>
      <rPr>
        <b/>
        <sz val="12"/>
        <color theme="1"/>
        <rFont val="Montserrat"/>
      </rPr>
      <t xml:space="preserve">Acción 4.1.2. </t>
    </r>
    <r>
      <rPr>
        <sz val="12"/>
        <color theme="1"/>
        <rFont val="Montserrat"/>
      </rPr>
      <t>Formar a Personas Facilitadoras del Derecho de Acceso a la Información (DAI), con base en metodología del Plan DAI del INAI, con el fin de que repliquen contenido al interior de su IES</t>
    </r>
  </si>
  <si>
    <r>
      <rPr>
        <b/>
        <sz val="12"/>
        <color theme="1"/>
        <rFont val="Montserrat"/>
      </rPr>
      <t xml:space="preserve">Acción 7.1.1. </t>
    </r>
    <r>
      <rPr>
        <sz val="12"/>
        <color theme="1"/>
        <rFont val="Montserrat"/>
      </rPr>
      <t>Gestionar la instalación de Secretariados Técnicos Municipales de Gobierno Abierto con las
administraciones que se encuentran en proceso de emisión de convocatoria a sociedad.</t>
    </r>
  </si>
  <si>
    <t>https://www.ugto.mx/campusleon/dcs/redicinaysa-noticiasnovedades/redicinaysa-sistema-de-vigilancia-ciudadana-de-la-calidad-del-aire</t>
  </si>
  <si>
    <t>https://www.ugto.mx/campusleon/dcs/redicinaysa-noticiasnovedades/redicinaysa-sistema-de-vigilancia-ciudadana-de-la-calidad-del-aire#red-de-ciencia-ciudadana-participa</t>
  </si>
  <si>
    <t>No se tuvo oportunidad de evaluar</t>
  </si>
  <si>
    <r>
      <rPr>
        <b/>
        <sz val="12"/>
        <color theme="1"/>
        <rFont val="Montserrat"/>
      </rPr>
      <t xml:space="preserve">Acción 6.1.3. </t>
    </r>
    <r>
      <rPr>
        <sz val="12"/>
        <color theme="1"/>
        <rFont val="Montserrat"/>
      </rPr>
      <t>Difundir información homogénea, suficiente y oportuna sobre el quehacer universitario desde el aspecto académico, cultural y científico.</t>
    </r>
  </si>
  <si>
    <r>
      <t xml:space="preserve">EVALUACIÓN DEL NOSCG </t>
    </r>
    <r>
      <rPr>
        <sz val="12"/>
        <color theme="0"/>
        <rFont val="Montserrat"/>
      </rPr>
      <t>(3erInfoPar - mar-may2024)</t>
    </r>
  </si>
  <si>
    <t>Sin comentarios</t>
  </si>
  <si>
    <t>Felicitaciones</t>
  </si>
  <si>
    <t>MATRÍZ DE INDICADORES PARA RESULTADOS DEL CUARTO INFORME PARCIAL CORRESPONDIENTE AL PERIODO DEL 01 DE JUNIO AL 31 DE AGOSTO DE 2024</t>
  </si>
  <si>
    <t>Porcentaje de avance en el fortalecimiento de la Comisión</t>
  </si>
  <si>
    <t>Última actualización: 02 de septiembre de 2024</t>
  </si>
  <si>
    <r>
      <t xml:space="preserve">EVALUACIÓN DEL NOSCG </t>
    </r>
    <r>
      <rPr>
        <sz val="12"/>
        <color theme="0"/>
        <rFont val="Montserrat"/>
      </rPr>
      <t>(4toInfoPar - jun-ago2024)</t>
    </r>
  </si>
  <si>
    <t>La evidencia docuemntal del último informe parcial se encuentra en trámite.</t>
  </si>
  <si>
    <t>https://empleo.guanajuato.gob.mx/gtobolsaempleo/app_Login/ | 4to Informe Parcial - https://drive.google.com/drive/folders/1kn0bjrgVrRI-zDfZ8exSK5qhvyI4VM7n?usp=sharing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</si>
</sst>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sz val="12"/>
      <color theme="1"/>
      <name val="Montserrat"/>
    </font>
    <font>
      <b/>
      <sz val="12"/>
      <color theme="1"/>
      <name val="Montserrat"/>
    </font>
    <font>
      <b/>
      <sz val="12"/>
      <color theme="0"/>
      <name val="Montserrat"/>
    </font>
    <font>
      <sz val="12"/>
      <color theme="0"/>
      <name val="Montserrat"/>
    </font>
    <font>
      <u/>
      <sz val="12"/>
      <color theme="0"/>
      <name val="Montserrat"/>
    </font>
    <font>
      <u/>
      <sz val="12"/>
      <color theme="10"/>
      <name val="Montserrat"/>
    </font>
    <font>
      <sz val="12"/>
      <color rgb="FF000000"/>
      <name val="Montserrat"/>
    </font>
    <font>
      <sz val="12"/>
      <name val="Montserrat"/>
    </font>
    <font>
      <sz val="8"/>
      <name val="Calibri"/>
      <family val="2"/>
      <scheme val="minor"/>
    </font>
  </fonts>
  <fills count="9">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5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0" fontId="6" fillId="6" borderId="17" xfId="0" applyFont="1" applyFill="1" applyBorder="1" applyAlignment="1">
      <alignment vertical="center"/>
    </xf>
    <xf numFmtId="0" fontId="7" fillId="6" borderId="18" xfId="0" applyFont="1" applyFill="1" applyBorder="1" applyAlignment="1">
      <alignment vertical="center" wrapText="1"/>
    </xf>
    <xf numFmtId="9" fontId="7" fillId="6" borderId="18" xfId="0" applyNumberFormat="1" applyFont="1" applyFill="1" applyBorder="1" applyAlignment="1">
      <alignment vertical="center"/>
    </xf>
    <xf numFmtId="0" fontId="7" fillId="6" borderId="18" xfId="0" applyFont="1" applyFill="1" applyBorder="1" applyAlignment="1">
      <alignment horizontal="center" vertical="center" wrapText="1"/>
    </xf>
    <xf numFmtId="9" fontId="7" fillId="6" borderId="18" xfId="1" applyFont="1" applyFill="1" applyBorder="1" applyAlignment="1">
      <alignment horizontal="center" vertical="center"/>
    </xf>
    <xf numFmtId="0" fontId="8" fillId="6" borderId="18" xfId="2" applyFont="1" applyFill="1" applyBorder="1" applyAlignment="1">
      <alignment vertical="center" wrapText="1"/>
    </xf>
    <xf numFmtId="0" fontId="7" fillId="6" borderId="19" xfId="0" applyFont="1" applyFill="1" applyBorder="1" applyAlignment="1">
      <alignment vertical="center" wrapText="1"/>
    </xf>
    <xf numFmtId="0" fontId="6" fillId="5" borderId="4" xfId="0" applyFont="1" applyFill="1" applyBorder="1" applyAlignment="1">
      <alignment vertical="center"/>
    </xf>
    <xf numFmtId="0" fontId="7" fillId="5" borderId="5" xfId="0" applyFont="1" applyFill="1" applyBorder="1" applyAlignment="1">
      <alignment vertical="center" wrapText="1"/>
    </xf>
    <xf numFmtId="9" fontId="7" fillId="5" borderId="5" xfId="0" applyNumberFormat="1" applyFont="1" applyFill="1" applyBorder="1" applyAlignment="1">
      <alignment vertical="center"/>
    </xf>
    <xf numFmtId="0" fontId="7" fillId="5" borderId="5" xfId="0" applyFont="1" applyFill="1" applyBorder="1" applyAlignment="1">
      <alignment horizontal="center" vertical="center"/>
    </xf>
    <xf numFmtId="9" fontId="7" fillId="5" borderId="5" xfId="1" applyFont="1" applyFill="1" applyBorder="1" applyAlignment="1">
      <alignment horizontal="center" vertical="center"/>
    </xf>
    <xf numFmtId="0" fontId="8" fillId="5" borderId="5" xfId="2" applyFont="1" applyFill="1" applyBorder="1" applyAlignment="1">
      <alignment vertical="center" wrapText="1"/>
    </xf>
    <xf numFmtId="0" fontId="7" fillId="5" borderId="26" xfId="0" applyFont="1" applyFill="1" applyBorder="1" applyAlignment="1">
      <alignment vertical="center" wrapText="1"/>
    </xf>
    <xf numFmtId="0" fontId="6" fillId="3" borderId="17" xfId="0" applyFont="1" applyFill="1" applyBorder="1" applyAlignment="1">
      <alignment vertical="center"/>
    </xf>
    <xf numFmtId="0" fontId="6" fillId="3" borderId="18" xfId="0" applyFont="1" applyFill="1" applyBorder="1" applyAlignment="1">
      <alignment vertical="center" wrapText="1"/>
    </xf>
    <xf numFmtId="0" fontId="7" fillId="3" borderId="18" xfId="0" applyFont="1" applyFill="1" applyBorder="1" applyAlignment="1">
      <alignment vertical="center" wrapText="1"/>
    </xf>
    <xf numFmtId="9" fontId="7" fillId="3" borderId="18" xfId="0" applyNumberFormat="1" applyFont="1" applyFill="1" applyBorder="1" applyAlignment="1">
      <alignment vertical="center"/>
    </xf>
    <xf numFmtId="9" fontId="7" fillId="3" borderId="18" xfId="0" applyNumberFormat="1" applyFont="1" applyFill="1" applyBorder="1" applyAlignment="1">
      <alignment horizontal="center" vertical="center"/>
    </xf>
    <xf numFmtId="0" fontId="7" fillId="3" borderId="18" xfId="0" applyFont="1" applyFill="1" applyBorder="1" applyAlignment="1">
      <alignment horizontal="center" vertical="center"/>
    </xf>
    <xf numFmtId="9" fontId="7" fillId="3" borderId="18" xfId="1" applyFont="1" applyFill="1" applyBorder="1" applyAlignment="1">
      <alignment horizontal="center" vertical="center"/>
    </xf>
    <xf numFmtId="0" fontId="8" fillId="3" borderId="18" xfId="2" applyFont="1" applyFill="1" applyBorder="1" applyAlignment="1">
      <alignment vertical="center" wrapText="1"/>
    </xf>
    <xf numFmtId="0" fontId="7" fillId="3" borderId="19" xfId="0" applyFont="1" applyFill="1" applyBorder="1" applyAlignment="1">
      <alignment vertical="center" wrapText="1"/>
    </xf>
    <xf numFmtId="0" fontId="4" fillId="4" borderId="8" xfId="0" applyFont="1" applyFill="1" applyBorder="1" applyAlignment="1">
      <alignment vertical="center"/>
    </xf>
    <xf numFmtId="0" fontId="4" fillId="4" borderId="3" xfId="0" applyFont="1" applyFill="1" applyBorder="1" applyAlignment="1">
      <alignment vertical="center" wrapText="1"/>
    </xf>
    <xf numFmtId="9" fontId="4" fillId="4" borderId="3" xfId="0" applyNumberFormat="1" applyFont="1" applyFill="1" applyBorder="1" applyAlignment="1">
      <alignment vertical="center"/>
    </xf>
    <xf numFmtId="9" fontId="4" fillId="4" borderId="3" xfId="0" applyNumberFormat="1" applyFont="1" applyFill="1" applyBorder="1" applyAlignment="1">
      <alignment horizontal="center" vertical="center"/>
    </xf>
    <xf numFmtId="0" fontId="4" fillId="4" borderId="3" xfId="0" applyFont="1" applyFill="1" applyBorder="1" applyAlignment="1">
      <alignment horizontal="center" vertical="center"/>
    </xf>
    <xf numFmtId="9" fontId="4" fillId="4" borderId="3" xfId="1" applyFont="1" applyFill="1" applyBorder="1" applyAlignment="1">
      <alignment horizontal="center" vertical="center"/>
    </xf>
    <xf numFmtId="0" fontId="9" fillId="4" borderId="3" xfId="2" applyFont="1" applyFill="1" applyBorder="1" applyAlignment="1">
      <alignment vertical="center" wrapText="1"/>
    </xf>
    <xf numFmtId="0" fontId="4" fillId="4" borderId="14" xfId="0" applyFont="1" applyFill="1" applyBorder="1" applyAlignment="1">
      <alignment vertical="center" wrapText="1"/>
    </xf>
    <xf numFmtId="0" fontId="4" fillId="0" borderId="10" xfId="0" applyFont="1" applyBorder="1" applyAlignment="1">
      <alignment vertical="center"/>
    </xf>
    <xf numFmtId="0" fontId="4" fillId="0" borderId="1" xfId="0" applyFont="1" applyBorder="1" applyAlignment="1">
      <alignment vertical="center" wrapText="1"/>
    </xf>
    <xf numFmtId="9" fontId="4" fillId="0" borderId="1" xfId="0" applyNumberFormat="1" applyFont="1" applyBorder="1" applyAlignment="1">
      <alignment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1" applyFont="1" applyBorder="1" applyAlignment="1">
      <alignment horizontal="center" vertical="center"/>
    </xf>
    <xf numFmtId="0" fontId="4" fillId="0" borderId="9" xfId="0" applyFont="1" applyBorder="1" applyAlignment="1">
      <alignment vertical="center" wrapText="1"/>
    </xf>
    <xf numFmtId="0" fontId="4" fillId="0" borderId="1" xfId="1" applyNumberFormat="1" applyFont="1" applyBorder="1" applyAlignment="1">
      <alignment horizontal="center" vertical="center"/>
    </xf>
    <xf numFmtId="0" fontId="4" fillId="4" borderId="10" xfId="0" applyFont="1" applyFill="1" applyBorder="1" applyAlignment="1">
      <alignment vertical="center"/>
    </xf>
    <xf numFmtId="0" fontId="4" fillId="4" borderId="1" xfId="0" applyFont="1" applyFill="1" applyBorder="1" applyAlignment="1">
      <alignment vertical="center" wrapText="1"/>
    </xf>
    <xf numFmtId="9" fontId="4" fillId="4" borderId="1" xfId="0" applyNumberFormat="1" applyFont="1" applyFill="1" applyBorder="1" applyAlignment="1">
      <alignment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9" fillId="4" borderId="1" xfId="2" applyFont="1" applyFill="1" applyBorder="1" applyAlignment="1">
      <alignment vertical="center" wrapText="1"/>
    </xf>
    <xf numFmtId="0" fontId="9" fillId="0" borderId="1" xfId="2" applyFont="1" applyBorder="1" applyAlignment="1">
      <alignment vertical="center" wrapText="1"/>
    </xf>
    <xf numFmtId="0" fontId="9" fillId="0" borderId="1" xfId="2" applyFont="1" applyFill="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9" fontId="4" fillId="0" borderId="12" xfId="1" applyFont="1" applyBorder="1" applyAlignment="1">
      <alignment horizontal="center" vertical="center"/>
    </xf>
    <xf numFmtId="0" fontId="6" fillId="3" borderId="23" xfId="0" applyFont="1" applyFill="1" applyBorder="1" applyAlignment="1">
      <alignment vertical="center"/>
    </xf>
    <xf numFmtId="0" fontId="6" fillId="3" borderId="24" xfId="0" applyFont="1" applyFill="1" applyBorder="1" applyAlignment="1">
      <alignment vertical="center" wrapText="1"/>
    </xf>
    <xf numFmtId="0" fontId="7" fillId="3" borderId="24" xfId="0" applyFont="1" applyFill="1" applyBorder="1" applyAlignment="1">
      <alignment vertical="center" wrapText="1"/>
    </xf>
    <xf numFmtId="9" fontId="7" fillId="3" borderId="24" xfId="0" applyNumberFormat="1" applyFont="1" applyFill="1" applyBorder="1" applyAlignment="1">
      <alignment vertical="center"/>
    </xf>
    <xf numFmtId="9" fontId="7" fillId="3" borderId="24" xfId="0" applyNumberFormat="1" applyFont="1" applyFill="1" applyBorder="1" applyAlignment="1">
      <alignment horizontal="center" vertical="center"/>
    </xf>
    <xf numFmtId="0" fontId="7" fillId="3" borderId="24" xfId="0" applyFont="1" applyFill="1" applyBorder="1" applyAlignment="1">
      <alignment horizontal="center" vertical="center"/>
    </xf>
    <xf numFmtId="9" fontId="7" fillId="3" borderId="24" xfId="1" applyFont="1" applyFill="1" applyBorder="1" applyAlignment="1">
      <alignment horizontal="center" vertical="center"/>
    </xf>
    <xf numFmtId="0" fontId="8" fillId="3" borderId="24" xfId="2" applyFont="1" applyFill="1" applyBorder="1" applyAlignment="1">
      <alignment vertical="center" wrapText="1"/>
    </xf>
    <xf numFmtId="0" fontId="7" fillId="3" borderId="25" xfId="0" applyFont="1" applyFill="1" applyBorder="1" applyAlignment="1">
      <alignment vertical="center" wrapText="1"/>
    </xf>
    <xf numFmtId="0" fontId="4" fillId="4" borderId="20" xfId="0" applyFont="1" applyFill="1" applyBorder="1" applyAlignment="1">
      <alignment vertical="center"/>
    </xf>
    <xf numFmtId="0" fontId="4" fillId="4" borderId="6" xfId="0" applyFont="1" applyFill="1" applyBorder="1" applyAlignment="1">
      <alignment vertical="center" wrapText="1"/>
    </xf>
    <xf numFmtId="9" fontId="4" fillId="4" borderId="6" xfId="0" applyNumberFormat="1" applyFont="1" applyFill="1" applyBorder="1" applyAlignment="1">
      <alignment vertical="center"/>
    </xf>
    <xf numFmtId="9"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9" fontId="4" fillId="4" borderId="6" xfId="1" applyFont="1" applyFill="1" applyBorder="1" applyAlignment="1">
      <alignment horizontal="center" vertical="center"/>
    </xf>
    <xf numFmtId="0" fontId="4" fillId="0" borderId="1" xfId="0" applyFont="1" applyBorder="1" applyAlignment="1">
      <alignment horizontal="center" vertical="center" wrapText="1"/>
    </xf>
    <xf numFmtId="9"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9" fontId="4" fillId="0" borderId="2" xfId="1" applyFont="1" applyBorder="1" applyAlignment="1">
      <alignment horizontal="center" vertical="center"/>
    </xf>
    <xf numFmtId="9" fontId="10" fillId="0" borderId="1" xfId="0" applyNumberFormat="1" applyFont="1" applyBorder="1" applyAlignment="1">
      <alignment horizontal="center" vertical="center"/>
    </xf>
    <xf numFmtId="0" fontId="4" fillId="0" borderId="22" xfId="0" applyFont="1" applyBorder="1" applyAlignment="1">
      <alignment horizontal="lef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vertical="center"/>
    </xf>
    <xf numFmtId="0" fontId="7" fillId="3" borderId="1" xfId="0" applyFont="1" applyFill="1" applyBorder="1" applyAlignment="1">
      <alignment horizontal="center" vertical="center"/>
    </xf>
    <xf numFmtId="9" fontId="7" fillId="3" borderId="1" xfId="1" applyFont="1" applyFill="1" applyBorder="1" applyAlignment="1">
      <alignment horizontal="center" vertical="center"/>
    </xf>
    <xf numFmtId="0" fontId="8" fillId="3" borderId="1" xfId="2" applyFont="1" applyFill="1" applyBorder="1" applyAlignment="1">
      <alignment vertical="center" wrapText="1"/>
    </xf>
    <xf numFmtId="0" fontId="4" fillId="4" borderId="1" xfId="0" applyFont="1" applyFill="1" applyBorder="1" applyAlignment="1">
      <alignment vertical="center"/>
    </xf>
    <xf numFmtId="0" fontId="4" fillId="0" borderId="1" xfId="0" applyFont="1" applyBorder="1" applyAlignment="1">
      <alignment vertical="center"/>
    </xf>
    <xf numFmtId="0" fontId="9" fillId="0" borderId="1" xfId="2" applyFont="1" applyBorder="1" applyAlignment="1">
      <alignment horizontal="center" vertical="center" wrapText="1"/>
    </xf>
    <xf numFmtId="0" fontId="7" fillId="3" borderId="24" xfId="0" applyFont="1" applyFill="1" applyBorder="1" applyAlignment="1">
      <alignment horizontal="left" vertical="center" wrapText="1"/>
    </xf>
    <xf numFmtId="0" fontId="6" fillId="3" borderId="8" xfId="0" applyFont="1" applyFill="1" applyBorder="1" applyAlignment="1">
      <alignment vertical="center"/>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9" fontId="7" fillId="3" borderId="3" xfId="0" applyNumberFormat="1" applyFont="1" applyFill="1" applyBorder="1" applyAlignment="1">
      <alignment vertical="center"/>
    </xf>
    <xf numFmtId="9" fontId="7" fillId="3" borderId="16" xfId="0" applyNumberFormat="1" applyFont="1" applyFill="1" applyBorder="1" applyAlignment="1">
      <alignment horizontal="center" vertical="center"/>
    </xf>
    <xf numFmtId="0" fontId="7" fillId="3" borderId="3" xfId="0" applyFont="1" applyFill="1" applyBorder="1" applyAlignment="1">
      <alignment horizontal="center" vertical="center"/>
    </xf>
    <xf numFmtId="9" fontId="7" fillId="3" borderId="16" xfId="1" applyFont="1" applyFill="1" applyBorder="1" applyAlignment="1">
      <alignment horizontal="center" vertical="center"/>
    </xf>
    <xf numFmtId="0" fontId="8" fillId="3" borderId="3" xfId="2" applyFont="1" applyFill="1" applyBorder="1" applyAlignment="1">
      <alignment vertical="center" wrapText="1"/>
    </xf>
    <xf numFmtId="0" fontId="4" fillId="4" borderId="21" xfId="0" applyFont="1" applyFill="1" applyBorder="1" applyAlignment="1">
      <alignment vertical="center"/>
    </xf>
    <xf numFmtId="0" fontId="4" fillId="4" borderId="2" xfId="0" applyFont="1" applyFill="1" applyBorder="1" applyAlignment="1">
      <alignment vertical="center" wrapText="1"/>
    </xf>
    <xf numFmtId="9" fontId="4" fillId="4" borderId="5" xfId="0" applyNumberFormat="1" applyFont="1" applyFill="1" applyBorder="1" applyAlignment="1">
      <alignment vertical="center"/>
    </xf>
    <xf numFmtId="9" fontId="4" fillId="4" borderId="5" xfId="0" applyNumberFormat="1" applyFont="1" applyFill="1" applyBorder="1" applyAlignment="1">
      <alignment horizontal="center" vertical="center"/>
    </xf>
    <xf numFmtId="0" fontId="4" fillId="4" borderId="2" xfId="0" applyFont="1" applyFill="1" applyBorder="1" applyAlignment="1">
      <alignment horizontal="center" vertical="center"/>
    </xf>
    <xf numFmtId="9" fontId="4" fillId="4" borderId="5" xfId="1" applyFont="1" applyFill="1" applyBorder="1" applyAlignment="1">
      <alignment horizontal="center" vertical="center"/>
    </xf>
    <xf numFmtId="0" fontId="9" fillId="4" borderId="2" xfId="2" applyFont="1" applyFill="1" applyBorder="1" applyAlignment="1">
      <alignment vertical="center" wrapText="1"/>
    </xf>
    <xf numFmtId="0" fontId="2" fillId="0" borderId="0" xfId="2" applyAlignment="1">
      <alignment horizontal="center" vertical="center" wrapText="1"/>
    </xf>
    <xf numFmtId="9" fontId="7" fillId="6" borderId="18" xfId="0" applyNumberFormat="1" applyFont="1" applyFill="1" applyBorder="1" applyAlignment="1">
      <alignment horizontal="center" vertical="center"/>
    </xf>
    <xf numFmtId="9" fontId="7" fillId="5" borderId="5" xfId="0" applyNumberFormat="1" applyFont="1" applyFill="1" applyBorder="1" applyAlignment="1">
      <alignment horizontal="center" vertical="center"/>
    </xf>
    <xf numFmtId="9" fontId="7" fillId="3" borderId="1" xfId="0" applyNumberFormat="1" applyFont="1" applyFill="1" applyBorder="1" applyAlignment="1">
      <alignment horizontal="center" vertical="center"/>
    </xf>
    <xf numFmtId="9" fontId="11" fillId="4" borderId="1" xfId="0" applyNumberFormat="1" applyFont="1" applyFill="1" applyBorder="1" applyAlignment="1">
      <alignment horizontal="center" vertical="center"/>
    </xf>
    <xf numFmtId="0" fontId="9" fillId="4" borderId="6" xfId="2" applyFont="1" applyFill="1" applyBorder="1" applyAlignment="1" applyProtection="1">
      <alignment vertical="center" wrapText="1"/>
      <protection locked="0"/>
    </xf>
    <xf numFmtId="0" fontId="9" fillId="0" borderId="1" xfId="2" applyFont="1" applyBorder="1" applyAlignment="1" applyProtection="1">
      <alignment vertical="center" wrapText="1"/>
      <protection locked="0"/>
    </xf>
    <xf numFmtId="0" fontId="9" fillId="0" borderId="2" xfId="2" applyFont="1" applyBorder="1" applyAlignment="1" applyProtection="1">
      <alignment vertical="center" wrapText="1"/>
      <protection locked="0"/>
    </xf>
    <xf numFmtId="49" fontId="9" fillId="0" borderId="1" xfId="2" applyNumberFormat="1" applyFont="1" applyBorder="1" applyAlignment="1" applyProtection="1">
      <alignment vertical="center" wrapText="1"/>
      <protection locked="0"/>
    </xf>
    <xf numFmtId="0" fontId="9" fillId="0" borderId="12" xfId="2" applyFont="1" applyBorder="1" applyAlignment="1" applyProtection="1">
      <alignment vertical="center" wrapText="1"/>
      <protection locked="0"/>
    </xf>
    <xf numFmtId="17" fontId="6" fillId="7" borderId="12" xfId="0" applyNumberFormat="1" applyFont="1" applyFill="1" applyBorder="1" applyAlignment="1">
      <alignment horizontal="center" vertical="center"/>
    </xf>
    <xf numFmtId="0" fontId="9" fillId="0" borderId="3" xfId="2" applyFont="1" applyFill="1" applyBorder="1" applyAlignment="1">
      <alignment vertical="center" wrapText="1"/>
    </xf>
    <xf numFmtId="17" fontId="6" fillId="8" borderId="12"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2" xfId="0" applyFont="1" applyFill="1" applyBorder="1" applyAlignment="1">
      <alignment horizontal="center" vertical="center"/>
    </xf>
    <xf numFmtId="0" fontId="5" fillId="0" borderId="0" xfId="0" applyFont="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2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452253</xdr:colOff>
      <xdr:row>0</xdr:row>
      <xdr:rowOff>0</xdr:rowOff>
    </xdr:from>
    <xdr:to>
      <xdr:col>12</xdr:col>
      <xdr:colOff>87087</xdr:colOff>
      <xdr:row>0</xdr:row>
      <xdr:rowOff>958461</xdr:rowOff>
    </xdr:to>
    <xdr:pic>
      <xdr:nvPicPr>
        <xdr:cNvPr id="2" name="Imagen 1">
          <a:extLst>
            <a:ext uri="{FF2B5EF4-FFF2-40B4-BE49-F238E27FC236}">
              <a16:creationId xmlns:a16="http://schemas.microsoft.com/office/drawing/2014/main" id="{BC99344C-8111-2265-1396-4709D227F5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173" t="30329" r="25178" b="36186"/>
        <a:stretch/>
      </xdr:blipFill>
      <xdr:spPr>
        <a:xfrm>
          <a:off x="11549744" y="0"/>
          <a:ext cx="2613561" cy="958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gto.org.mx/pal2.html" TargetMode="External"/><Relationship Id="rId18" Type="http://schemas.openxmlformats.org/officeDocument/2006/relationships/hyperlink" Target="https://www.ugto.mx/" TargetMode="External"/><Relationship Id="rId26" Type="http://schemas.openxmlformats.org/officeDocument/2006/relationships/hyperlink" Target="https://www.poderjudicial-gto.gob.mx/" TargetMode="External"/><Relationship Id="rId39" Type="http://schemas.openxmlformats.org/officeDocument/2006/relationships/hyperlink" Target="https://www.congresogto.gob.mx/" TargetMode="External"/><Relationship Id="rId21" Type="http://schemas.openxmlformats.org/officeDocument/2006/relationships/hyperlink" Target="https://gobiernoabiertogto.org.mx/" TargetMode="External"/><Relationship Id="rId34" Type="http://schemas.openxmlformats.org/officeDocument/2006/relationships/hyperlink" Target="https://www.tjagto.gob.mx/" TargetMode="External"/><Relationship Id="rId42" Type="http://schemas.openxmlformats.org/officeDocument/2006/relationships/hyperlink" Target="https://congresogto-my.sharepoint.com/:x:/g/personal/transparencia_congresogto_gob_mx/EVqroKukiQlDsj7thBCHgEEB5h5nY1sHfeHicnjjWEwwhQ?e=S60FNu" TargetMode="External"/><Relationship Id="rId47" Type="http://schemas.openxmlformats.org/officeDocument/2006/relationships/hyperlink" Target="https://instagram.com/udeguanajuato?igshid=NzZlODBkYWE4Ng==" TargetMode="External"/><Relationship Id="rId50" Type="http://schemas.openxmlformats.org/officeDocument/2006/relationships/hyperlink" Target="https://empleo.guanajuato.gob.mx/gtobolsaempleo/app_Login/" TargetMode="External"/><Relationship Id="rId7" Type="http://schemas.openxmlformats.org/officeDocument/2006/relationships/hyperlink" Target="https://gobiernoabiertogto.org.mx/pal2.html" TargetMode="External"/><Relationship Id="rId2" Type="http://schemas.openxmlformats.org/officeDocument/2006/relationships/hyperlink" Target="https://dinamicamente.guanajuato.gob.mx/" TargetMode="External"/><Relationship Id="rId16" Type="http://schemas.openxmlformats.org/officeDocument/2006/relationships/hyperlink" Target="https://gobiernoabiertogto.org.mx/academiabierta/" TargetMode="External"/><Relationship Id="rId29" Type="http://schemas.openxmlformats.org/officeDocument/2006/relationships/hyperlink" Target="https://www.10000mujerespormexico.org/" TargetMode="External"/><Relationship Id="rId11" Type="http://schemas.openxmlformats.org/officeDocument/2006/relationships/hyperlink" Target="https://gobiernoabiertogto.org.mx/pal2.html" TargetMode="External"/><Relationship Id="rId24" Type="http://schemas.openxmlformats.org/officeDocument/2006/relationships/hyperlink" Target="https://gobiernoabiertogto.org.mx/academiabierta/" TargetMode="External"/><Relationship Id="rId32" Type="http://schemas.openxmlformats.org/officeDocument/2006/relationships/hyperlink" Target="https://denuncia.teegto.org.mx/" TargetMode="External"/><Relationship Id="rId37" Type="http://schemas.openxmlformats.org/officeDocument/2006/relationships/hyperlink" Target="https://smaot.guanajuato.gob.mx/sitio/ecoapp/" TargetMode="External"/><Relationship Id="rId40" Type="http://schemas.openxmlformats.org/officeDocument/2006/relationships/hyperlink" Target="https://congresogto-my.sharepoint.com/:f:/g/personal/transparencia_congresogto_gob_mx/EkAdIVtdJbxBoe_suoTDlh4BdqHLL_-b9-p9axtBMEn8SQ?e=j2pMqi" TargetMode="External"/><Relationship Id="rId45" Type="http://schemas.openxmlformats.org/officeDocument/2006/relationships/hyperlink" Target="https://instagram.com/udeguanajuato?igshid=NzZlODBkYWE4Ng==" TargetMode="External"/><Relationship Id="rId5" Type="http://schemas.openxmlformats.org/officeDocument/2006/relationships/hyperlink" Target="https://www.ousaneg.org.mx/" TargetMode="External"/><Relationship Id="rId15" Type="http://schemas.openxmlformats.org/officeDocument/2006/relationships/hyperlink" Target="https://www.tjagto.gob.mx/" TargetMode="External"/><Relationship Id="rId23" Type="http://schemas.openxmlformats.org/officeDocument/2006/relationships/hyperlink" Target="https://gobiernoabiertogto.org.mx/academiabierta/" TargetMode="External"/><Relationship Id="rId28" Type="http://schemas.openxmlformats.org/officeDocument/2006/relationships/hyperlink" Target="https://www.10000mujerespormexico.org/" TargetMode="External"/><Relationship Id="rId36" Type="http://schemas.openxmlformats.org/officeDocument/2006/relationships/hyperlink" Target="https://smaot.guanajuato.gob.mx/sitio/ecoapp/" TargetMode="External"/><Relationship Id="rId49" Type="http://schemas.openxmlformats.org/officeDocument/2006/relationships/hyperlink" Target="https://empleo.guanajuato.gob.mx/gtobolsaempleo/app_Login/" TargetMode="External"/><Relationship Id="rId10" Type="http://schemas.openxmlformats.org/officeDocument/2006/relationships/hyperlink" Target="https://gobiernoabiertogto.org.mx/pal2.html" TargetMode="External"/><Relationship Id="rId19" Type="http://schemas.openxmlformats.org/officeDocument/2006/relationships/hyperlink" Target="https://gobiernoabiertogto.org.mx/" TargetMode="External"/><Relationship Id="rId31" Type="http://schemas.openxmlformats.org/officeDocument/2006/relationships/hyperlink" Target="https://www.teegto.org.mx/" TargetMode="External"/><Relationship Id="rId44" Type="http://schemas.openxmlformats.org/officeDocument/2006/relationships/hyperlink" Target="https://www.poderjudicial-gto.gob.mx/index.php?module=sentencias" TargetMode="External"/><Relationship Id="rId52" Type="http://schemas.openxmlformats.org/officeDocument/2006/relationships/drawing" Target="../drawings/drawing1.xml"/><Relationship Id="rId4" Type="http://schemas.openxmlformats.org/officeDocument/2006/relationships/hyperlink" Target="https://smaot.guanajuato.gob.mx/sitio/ecoapp/" TargetMode="External"/><Relationship Id="rId9" Type="http://schemas.openxmlformats.org/officeDocument/2006/relationships/hyperlink" Target="https://gobiernoabiertogto.org.mx/pal2.html" TargetMode="External"/><Relationship Id="rId14" Type="http://schemas.openxmlformats.org/officeDocument/2006/relationships/hyperlink" Target="https://gobiernoabiertogto.org.mx/pal2.html" TargetMode="External"/><Relationship Id="rId22" Type="http://schemas.openxmlformats.org/officeDocument/2006/relationships/hyperlink" Target="https://gobiernoabiertogto.org.mx/" TargetMode="External"/><Relationship Id="rId27" Type="http://schemas.openxmlformats.org/officeDocument/2006/relationships/hyperlink" Target="https://www.10000mujerespormexico.org/" TargetMode="External"/><Relationship Id="rId30" Type="http://schemas.openxmlformats.org/officeDocument/2006/relationships/hyperlink" Target="https://www.10000mujerespormexico.org/" TargetMode="External"/><Relationship Id="rId35" Type="http://schemas.openxmlformats.org/officeDocument/2006/relationships/hyperlink" Target="https://www.tjagto.gob.mx/" TargetMode="External"/><Relationship Id="rId43" Type="http://schemas.openxmlformats.org/officeDocument/2006/relationships/hyperlink" Target="https://congresogto-my.sharepoint.com/:f:/g/personal/octavio_jimenez_congresogto_gob_mx/Ehq4YPJaMv1GiE1ParnZvjcB52gj2sVIAA1K6X5CtrA0Nw?e=fNRZnz" TargetMode="External"/><Relationship Id="rId48" Type="http://schemas.openxmlformats.org/officeDocument/2006/relationships/hyperlink" Target="https://www.youtube.com/watch?v=w_FkNmWA0Ew" TargetMode="External"/><Relationship Id="rId8" Type="http://schemas.openxmlformats.org/officeDocument/2006/relationships/hyperlink" Target="https://gobiernoabiertogto.org.mx/pal2.html" TargetMode="External"/><Relationship Id="rId51" Type="http://schemas.openxmlformats.org/officeDocument/2006/relationships/printerSettings" Target="../printerSettings/printerSettings1.bin"/><Relationship Id="rId3" Type="http://schemas.openxmlformats.org/officeDocument/2006/relationships/hyperlink" Target="https://empleo.guanajuato.gob.mx/gtobolsaempleo/app_Login/" TargetMode="External"/><Relationship Id="rId12" Type="http://schemas.openxmlformats.org/officeDocument/2006/relationships/hyperlink" Target="https://gobiernoabiertogto.org.mx/pal2.html" TargetMode="External"/><Relationship Id="rId17" Type="http://schemas.openxmlformats.org/officeDocument/2006/relationships/hyperlink" Target="https://www.10000mujerespormexico.org/" TargetMode="External"/><Relationship Id="rId25" Type="http://schemas.openxmlformats.org/officeDocument/2006/relationships/hyperlink" Target="https://gobiernoabiertogto.org.mx/academiabierta/" TargetMode="External"/><Relationship Id="rId33" Type="http://schemas.openxmlformats.org/officeDocument/2006/relationships/hyperlink" Target="https://www.tjagto.gob.mx/" TargetMode="External"/><Relationship Id="rId38" Type="http://schemas.openxmlformats.org/officeDocument/2006/relationships/hyperlink" Target="https://www.teegto.org.mx/" TargetMode="External"/><Relationship Id="rId46" Type="http://schemas.openxmlformats.org/officeDocument/2006/relationships/hyperlink" Target="https://instagram.com/udeguanajuato?igshid=NzZlODBkYWE4Ng==" TargetMode="External"/><Relationship Id="rId20" Type="http://schemas.openxmlformats.org/officeDocument/2006/relationships/hyperlink" Target="https://gobiernoabiertogto.org.mx/" TargetMode="External"/><Relationship Id="rId41" Type="http://schemas.openxmlformats.org/officeDocument/2006/relationships/hyperlink" Target="https://congresogto-my.sharepoint.com/:f:/g/personal/transparencia_congresogto_gob_mx/Eg-8SivIGIxKkksOXETkL5sBeiKPkljdh9tDdRre5armlQ?e=INChXj" TargetMode="External"/><Relationship Id="rId1" Type="http://schemas.openxmlformats.org/officeDocument/2006/relationships/hyperlink" Target="https://smaot.guanajuato.gob.mx/agave/" TargetMode="External"/><Relationship Id="rId6" Type="http://schemas.openxmlformats.org/officeDocument/2006/relationships/hyperlink" Target="https://gobiernoabiertogto.org.mx/pal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4DA-DC07-43A7-9658-0DB579B98028}">
  <sheetPr>
    <pageSetUpPr fitToPage="1"/>
  </sheetPr>
  <dimension ref="A1:Z68"/>
  <sheetViews>
    <sheetView tabSelected="1" view="pageBreakPreview" zoomScale="60" zoomScaleNormal="87" workbookViewId="0">
      <pane xSplit="1" ySplit="10" topLeftCell="B11" activePane="bottomRight" state="frozen"/>
      <selection pane="topRight" activeCell="B1" sqref="B1"/>
      <selection pane="bottomLeft" activeCell="A8" sqref="A8"/>
      <selection pane="bottomRight" activeCell="A4" sqref="A4:W4"/>
    </sheetView>
  </sheetViews>
  <sheetFormatPr baseColWidth="10" defaultRowHeight="14.4" x14ac:dyDescent="0.3"/>
  <cols>
    <col min="1" max="1" width="20" customWidth="1"/>
    <col min="2" max="2" width="43.21875" customWidth="1"/>
    <col min="3" max="3" width="29.33203125" customWidth="1"/>
    <col min="4" max="4" width="7" customWidth="1"/>
    <col min="5" max="5" width="20.77734375" customWidth="1"/>
    <col min="6" max="6" width="17.6640625" style="3" customWidth="1"/>
    <col min="7" max="7" width="23.77734375" style="4" customWidth="1"/>
    <col min="8" max="20" width="8.77734375" customWidth="1"/>
    <col min="21" max="21" width="24.44140625" style="1" customWidth="1"/>
    <col min="22" max="22" width="36.44140625" style="2" customWidth="1"/>
    <col min="23" max="24" width="37.77734375" customWidth="1"/>
    <col min="25" max="25" width="34.77734375" customWidth="1"/>
    <col min="26" max="26" width="32.33203125" customWidth="1"/>
  </cols>
  <sheetData>
    <row r="1" spans="1:26" ht="81" customHeight="1" x14ac:dyDescent="0.4">
      <c r="A1" s="6"/>
      <c r="B1" s="6"/>
      <c r="C1" s="6"/>
      <c r="D1" s="6"/>
      <c r="E1" s="6"/>
      <c r="F1" s="7"/>
      <c r="G1" s="8"/>
      <c r="H1" s="6"/>
      <c r="I1" s="6"/>
      <c r="J1" s="6"/>
      <c r="K1" s="6"/>
      <c r="L1" s="6"/>
      <c r="M1" s="6"/>
      <c r="N1" s="6"/>
      <c r="O1" s="6"/>
      <c r="P1" s="6"/>
      <c r="Q1" s="6"/>
      <c r="R1" s="6"/>
      <c r="S1" s="6"/>
      <c r="T1" s="6"/>
      <c r="U1" s="9"/>
      <c r="V1" s="10"/>
      <c r="W1" s="6"/>
    </row>
    <row r="2" spans="1:26" ht="18" x14ac:dyDescent="0.3">
      <c r="A2" s="133" t="s">
        <v>2</v>
      </c>
      <c r="B2" s="133"/>
      <c r="C2" s="133"/>
      <c r="D2" s="133"/>
      <c r="E2" s="133"/>
      <c r="F2" s="133"/>
      <c r="G2" s="133"/>
      <c r="H2" s="133"/>
      <c r="I2" s="133"/>
      <c r="J2" s="133"/>
      <c r="K2" s="133"/>
      <c r="L2" s="133"/>
      <c r="M2" s="133"/>
      <c r="N2" s="133"/>
      <c r="O2" s="133"/>
      <c r="P2" s="133"/>
      <c r="Q2" s="133"/>
      <c r="R2" s="133"/>
      <c r="S2" s="133"/>
      <c r="T2" s="133"/>
      <c r="U2" s="133"/>
      <c r="V2" s="133"/>
      <c r="W2" s="133"/>
    </row>
    <row r="3" spans="1:26" ht="18" x14ac:dyDescent="0.3">
      <c r="A3" s="142" t="s">
        <v>309</v>
      </c>
      <c r="B3" s="142"/>
      <c r="C3" s="142"/>
      <c r="D3" s="142"/>
      <c r="E3" s="142"/>
      <c r="F3" s="142"/>
      <c r="G3" s="142"/>
      <c r="H3" s="142"/>
      <c r="I3" s="142"/>
      <c r="J3" s="142"/>
      <c r="K3" s="142"/>
      <c r="L3" s="142"/>
      <c r="M3" s="142"/>
      <c r="N3" s="142"/>
      <c r="O3" s="142"/>
      <c r="P3" s="142"/>
      <c r="Q3" s="142"/>
      <c r="R3" s="142"/>
      <c r="S3" s="142"/>
      <c r="T3" s="142"/>
      <c r="U3" s="142"/>
      <c r="V3" s="142"/>
      <c r="W3" s="142"/>
    </row>
    <row r="4" spans="1:26" ht="18" x14ac:dyDescent="0.3">
      <c r="A4" s="141" t="s">
        <v>311</v>
      </c>
      <c r="B4" s="141"/>
      <c r="C4" s="141"/>
      <c r="D4" s="141"/>
      <c r="E4" s="141"/>
      <c r="F4" s="141"/>
      <c r="G4" s="141"/>
      <c r="H4" s="141"/>
      <c r="I4" s="141"/>
      <c r="J4" s="141"/>
      <c r="K4" s="141"/>
      <c r="L4" s="141"/>
      <c r="M4" s="141"/>
      <c r="N4" s="141"/>
      <c r="O4" s="141"/>
      <c r="P4" s="141"/>
      <c r="Q4" s="141"/>
      <c r="R4" s="141"/>
      <c r="S4" s="141"/>
      <c r="T4" s="141"/>
      <c r="U4" s="141"/>
      <c r="V4" s="141"/>
      <c r="W4" s="141"/>
    </row>
    <row r="5" spans="1:26" ht="18.600000000000001" thickBot="1" x14ac:dyDescent="0.35">
      <c r="A5" s="7"/>
      <c r="B5" s="7"/>
      <c r="C5" s="7"/>
      <c r="D5" s="7"/>
      <c r="E5" s="7"/>
      <c r="F5" s="7"/>
      <c r="G5" s="7"/>
      <c r="H5" s="7"/>
      <c r="I5" s="7"/>
      <c r="J5" s="7"/>
      <c r="K5" s="7"/>
      <c r="L5" s="7"/>
      <c r="M5" s="7"/>
      <c r="N5" s="7"/>
      <c r="O5" s="7"/>
      <c r="P5" s="7"/>
      <c r="Q5" s="7"/>
      <c r="R5" s="7"/>
      <c r="S5" s="7"/>
      <c r="T5" s="7"/>
      <c r="U5" s="7"/>
      <c r="V5" s="7"/>
      <c r="W5" s="7"/>
    </row>
    <row r="6" spans="1:26" ht="18" x14ac:dyDescent="0.3">
      <c r="A6" s="136" t="s">
        <v>49</v>
      </c>
      <c r="B6" s="134" t="s">
        <v>5</v>
      </c>
      <c r="C6" s="130" t="s">
        <v>10</v>
      </c>
      <c r="D6" s="130" t="s">
        <v>8</v>
      </c>
      <c r="E6" s="139" t="s">
        <v>55</v>
      </c>
      <c r="F6" s="127" t="s">
        <v>7</v>
      </c>
      <c r="G6" s="127" t="s">
        <v>9</v>
      </c>
      <c r="H6" s="130" t="s">
        <v>239</v>
      </c>
      <c r="I6" s="130"/>
      <c r="J6" s="130"/>
      <c r="K6" s="130"/>
      <c r="L6" s="130"/>
      <c r="M6" s="130"/>
      <c r="N6" s="130"/>
      <c r="O6" s="130"/>
      <c r="P6" s="130"/>
      <c r="Q6" s="130"/>
      <c r="R6" s="130"/>
      <c r="S6" s="130"/>
      <c r="T6" s="130"/>
      <c r="U6" s="127" t="s">
        <v>240</v>
      </c>
      <c r="V6" s="130" t="s">
        <v>6</v>
      </c>
      <c r="W6" s="124" t="s">
        <v>290</v>
      </c>
      <c r="X6" s="124" t="s">
        <v>291</v>
      </c>
      <c r="Y6" s="124" t="s">
        <v>306</v>
      </c>
      <c r="Z6" s="124" t="s">
        <v>312</v>
      </c>
    </row>
    <row r="7" spans="1:26" ht="18" x14ac:dyDescent="0.3">
      <c r="A7" s="137"/>
      <c r="B7" s="131"/>
      <c r="C7" s="131"/>
      <c r="D7" s="131"/>
      <c r="E7" s="128"/>
      <c r="F7" s="128"/>
      <c r="G7" s="128"/>
      <c r="H7" s="149" t="s">
        <v>286</v>
      </c>
      <c r="I7" s="150"/>
      <c r="J7" s="150"/>
      <c r="K7" s="151"/>
      <c r="L7" s="149" t="s">
        <v>287</v>
      </c>
      <c r="M7" s="150"/>
      <c r="N7" s="151"/>
      <c r="O7" s="149" t="s">
        <v>288</v>
      </c>
      <c r="P7" s="150"/>
      <c r="Q7" s="151"/>
      <c r="R7" s="149" t="s">
        <v>289</v>
      </c>
      <c r="S7" s="150"/>
      <c r="T7" s="151"/>
      <c r="U7" s="128"/>
      <c r="V7" s="131"/>
      <c r="W7" s="125"/>
      <c r="X7" s="125"/>
      <c r="Y7" s="125"/>
      <c r="Z7" s="125"/>
    </row>
    <row r="8" spans="1:26" ht="18.600000000000001" thickBot="1" x14ac:dyDescent="0.35">
      <c r="A8" s="138"/>
      <c r="B8" s="135"/>
      <c r="C8" s="132"/>
      <c r="D8" s="132"/>
      <c r="E8" s="140"/>
      <c r="F8" s="129"/>
      <c r="G8" s="129"/>
      <c r="H8" s="121">
        <v>45139</v>
      </c>
      <c r="I8" s="121">
        <v>45170</v>
      </c>
      <c r="J8" s="121">
        <v>45200</v>
      </c>
      <c r="K8" s="121">
        <v>45260</v>
      </c>
      <c r="L8" s="121">
        <v>45261</v>
      </c>
      <c r="M8" s="121">
        <v>45292</v>
      </c>
      <c r="N8" s="121">
        <v>45323</v>
      </c>
      <c r="O8" s="121">
        <v>45352</v>
      </c>
      <c r="P8" s="121">
        <v>45383</v>
      </c>
      <c r="Q8" s="121">
        <v>45413</v>
      </c>
      <c r="R8" s="123">
        <v>45444</v>
      </c>
      <c r="S8" s="123">
        <v>45474</v>
      </c>
      <c r="T8" s="123">
        <v>45505</v>
      </c>
      <c r="U8" s="129"/>
      <c r="V8" s="132"/>
      <c r="W8" s="126"/>
      <c r="X8" s="126"/>
      <c r="Y8" s="126"/>
      <c r="Z8" s="126"/>
    </row>
    <row r="9" spans="1:26" ht="78" customHeight="1" thickBot="1" x14ac:dyDescent="0.35">
      <c r="A9" s="11" t="s">
        <v>3</v>
      </c>
      <c r="B9" s="12" t="s">
        <v>0</v>
      </c>
      <c r="C9" s="12" t="s">
        <v>52</v>
      </c>
      <c r="D9" s="13">
        <v>1</v>
      </c>
      <c r="E9" s="112">
        <f t="shared" ref="E9:E23" si="0">SUM(H9:T9)</f>
        <v>1.0000396825396825</v>
      </c>
      <c r="F9" s="14" t="s">
        <v>83</v>
      </c>
      <c r="G9" s="12" t="s">
        <v>85</v>
      </c>
      <c r="H9" s="15">
        <f>H10</f>
        <v>0.2037825396825397</v>
      </c>
      <c r="I9" s="15">
        <f t="shared" ref="I9:T9" si="1">I10</f>
        <v>6.7063492063492061E-2</v>
      </c>
      <c r="J9" s="15">
        <f t="shared" si="1"/>
        <v>9.0242857142857139E-2</v>
      </c>
      <c r="K9" s="15">
        <f t="shared" si="1"/>
        <v>0.10626031746031746</v>
      </c>
      <c r="L9" s="15">
        <f t="shared" si="1"/>
        <v>0.12205555555555554</v>
      </c>
      <c r="M9" s="15">
        <f t="shared" si="1"/>
        <v>8.4853968253968265E-2</v>
      </c>
      <c r="N9" s="15">
        <f t="shared" si="1"/>
        <v>0.11772539682539683</v>
      </c>
      <c r="O9" s="15">
        <f t="shared" si="1"/>
        <v>7.0039682539682541E-2</v>
      </c>
      <c r="P9" s="15">
        <f>P10</f>
        <v>2.9563492063492069E-2</v>
      </c>
      <c r="Q9" s="15">
        <f t="shared" si="1"/>
        <v>4.3492063492063492E-2</v>
      </c>
      <c r="R9" s="15">
        <f t="shared" si="1"/>
        <v>1.6293650793650794E-2</v>
      </c>
      <c r="S9" s="15">
        <f t="shared" si="1"/>
        <v>1.9150793650793647E-2</v>
      </c>
      <c r="T9" s="15">
        <f t="shared" si="1"/>
        <v>2.951587301587302E-2</v>
      </c>
      <c r="U9" s="16" t="s">
        <v>66</v>
      </c>
      <c r="V9" s="12" t="s">
        <v>24</v>
      </c>
      <c r="W9" s="17" t="s">
        <v>285</v>
      </c>
      <c r="X9" s="17" t="s">
        <v>296</v>
      </c>
      <c r="Y9" s="17" t="s">
        <v>307</v>
      </c>
      <c r="Z9" s="17" t="s">
        <v>307</v>
      </c>
    </row>
    <row r="10" spans="1:26" ht="81" customHeight="1" thickBot="1" x14ac:dyDescent="0.35">
      <c r="A10" s="18" t="s">
        <v>4</v>
      </c>
      <c r="B10" s="19" t="s">
        <v>1</v>
      </c>
      <c r="C10" s="19" t="s">
        <v>52</v>
      </c>
      <c r="D10" s="20">
        <v>1</v>
      </c>
      <c r="E10" s="113">
        <f t="shared" si="0"/>
        <v>1.0000396825396825</v>
      </c>
      <c r="F10" s="21" t="s">
        <v>82</v>
      </c>
      <c r="G10" s="19" t="s">
        <v>87</v>
      </c>
      <c r="H10" s="22">
        <f>SUM(H11,H29,H35,H47,H52,H58,H63)/7</f>
        <v>0.2037825396825397</v>
      </c>
      <c r="I10" s="22">
        <f t="shared" ref="I10:T10" si="2">SUM(I11,I29,I35,I47,I52,I58,I63)/7</f>
        <v>6.7063492063492061E-2</v>
      </c>
      <c r="J10" s="22">
        <f t="shared" si="2"/>
        <v>9.0242857142857139E-2</v>
      </c>
      <c r="K10" s="22">
        <f t="shared" si="2"/>
        <v>0.10626031746031746</v>
      </c>
      <c r="L10" s="22">
        <f t="shared" si="2"/>
        <v>0.12205555555555554</v>
      </c>
      <c r="M10" s="22">
        <f t="shared" si="2"/>
        <v>8.4853968253968265E-2</v>
      </c>
      <c r="N10" s="22">
        <f>SUM(N11,N29,N35,N47,N52,N58,N63)/7</f>
        <v>0.11772539682539683</v>
      </c>
      <c r="O10" s="22">
        <f t="shared" si="2"/>
        <v>7.0039682539682541E-2</v>
      </c>
      <c r="P10" s="22">
        <f t="shared" si="2"/>
        <v>2.9563492063492069E-2</v>
      </c>
      <c r="Q10" s="22">
        <f t="shared" si="2"/>
        <v>4.3492063492063492E-2</v>
      </c>
      <c r="R10" s="22">
        <f t="shared" si="2"/>
        <v>1.6293650793650794E-2</v>
      </c>
      <c r="S10" s="22">
        <f t="shared" si="2"/>
        <v>1.9150793650793647E-2</v>
      </c>
      <c r="T10" s="22">
        <f t="shared" si="2"/>
        <v>2.951587301587302E-2</v>
      </c>
      <c r="U10" s="23" t="s">
        <v>66</v>
      </c>
      <c r="V10" s="19" t="s">
        <v>25</v>
      </c>
      <c r="W10" s="24" t="s">
        <v>237</v>
      </c>
      <c r="X10" s="24" t="s">
        <v>296</v>
      </c>
      <c r="Y10" s="24" t="s">
        <v>307</v>
      </c>
      <c r="Z10" s="24" t="s">
        <v>307</v>
      </c>
    </row>
    <row r="11" spans="1:26" ht="126.6" thickBot="1" x14ac:dyDescent="0.35">
      <c r="A11" s="25" t="s">
        <v>17</v>
      </c>
      <c r="B11" s="26" t="s">
        <v>32</v>
      </c>
      <c r="C11" s="27" t="s">
        <v>58</v>
      </c>
      <c r="D11" s="28">
        <v>1</v>
      </c>
      <c r="E11" s="29">
        <f t="shared" si="0"/>
        <v>1.0000000000000002</v>
      </c>
      <c r="F11" s="30" t="s">
        <v>57</v>
      </c>
      <c r="G11" s="27" t="s">
        <v>86</v>
      </c>
      <c r="H11" s="31">
        <f>SUM(H12,H15,H17,H20,H22)/5</f>
        <v>0.42833333333333334</v>
      </c>
      <c r="I11" s="31">
        <f t="shared" ref="I11:T11" si="3">SUM(I12,I15,I17,I20,I22)/5</f>
        <v>2.8333333333333332E-2</v>
      </c>
      <c r="J11" s="31">
        <f t="shared" si="3"/>
        <v>0.02</v>
      </c>
      <c r="K11" s="31">
        <f t="shared" si="3"/>
        <v>2.8333333333333332E-2</v>
      </c>
      <c r="L11" s="31">
        <f t="shared" si="3"/>
        <v>0.22833333333333333</v>
      </c>
      <c r="M11" s="31">
        <f t="shared" si="3"/>
        <v>4.1666666666666671E-2</v>
      </c>
      <c r="N11" s="31">
        <f t="shared" si="3"/>
        <v>1.5000000000000003E-2</v>
      </c>
      <c r="O11" s="31">
        <f t="shared" si="3"/>
        <v>6.1666666666666661E-2</v>
      </c>
      <c r="P11" s="31">
        <f t="shared" si="3"/>
        <v>0</v>
      </c>
      <c r="Q11" s="31">
        <f t="shared" si="3"/>
        <v>1.6666666666666666E-2</v>
      </c>
      <c r="R11" s="31">
        <f t="shared" si="3"/>
        <v>4.5999999999999999E-2</v>
      </c>
      <c r="S11" s="31">
        <f t="shared" si="3"/>
        <v>4.5999999999999999E-2</v>
      </c>
      <c r="T11" s="31">
        <f t="shared" si="3"/>
        <v>3.966666666666667E-2</v>
      </c>
      <c r="U11" s="32" t="s">
        <v>66</v>
      </c>
      <c r="V11" s="27" t="s">
        <v>26</v>
      </c>
      <c r="W11" s="33" t="s">
        <v>284</v>
      </c>
      <c r="X11" s="33" t="s">
        <v>298</v>
      </c>
      <c r="Y11" s="33" t="s">
        <v>307</v>
      </c>
      <c r="Z11" s="33" t="s">
        <v>307</v>
      </c>
    </row>
    <row r="12" spans="1:26" ht="180" x14ac:dyDescent="0.3">
      <c r="A12" s="34" t="s">
        <v>11</v>
      </c>
      <c r="B12" s="35" t="s">
        <v>241</v>
      </c>
      <c r="C12" s="35" t="s">
        <v>35</v>
      </c>
      <c r="D12" s="36">
        <v>1</v>
      </c>
      <c r="E12" s="37">
        <f t="shared" si="0"/>
        <v>1</v>
      </c>
      <c r="F12" s="38" t="s">
        <v>84</v>
      </c>
      <c r="G12" s="35" t="s">
        <v>88</v>
      </c>
      <c r="H12" s="39">
        <f>SUM(H13:H14)/2</f>
        <v>0.1</v>
      </c>
      <c r="I12" s="39">
        <f t="shared" ref="I12:T12" si="4">SUM(I13:I14)/2</f>
        <v>0.1</v>
      </c>
      <c r="J12" s="39">
        <f t="shared" si="4"/>
        <v>0.05</v>
      </c>
      <c r="K12" s="39">
        <f t="shared" si="4"/>
        <v>0.05</v>
      </c>
      <c r="L12" s="39">
        <f t="shared" si="4"/>
        <v>2.5000000000000001E-2</v>
      </c>
      <c r="M12" s="39">
        <f t="shared" si="4"/>
        <v>7.5000000000000011E-2</v>
      </c>
      <c r="N12" s="39">
        <f t="shared" si="4"/>
        <v>7.5000000000000011E-2</v>
      </c>
      <c r="O12" s="39">
        <f t="shared" si="4"/>
        <v>0</v>
      </c>
      <c r="P12" s="39">
        <f t="shared" si="4"/>
        <v>0</v>
      </c>
      <c r="Q12" s="39">
        <f t="shared" si="4"/>
        <v>0</v>
      </c>
      <c r="R12" s="39">
        <f t="shared" si="4"/>
        <v>0.18</v>
      </c>
      <c r="S12" s="39">
        <f t="shared" si="4"/>
        <v>0.18</v>
      </c>
      <c r="T12" s="39">
        <f t="shared" si="4"/>
        <v>0.16500000000000001</v>
      </c>
      <c r="U12" s="40" t="s">
        <v>314</v>
      </c>
      <c r="V12" s="35" t="s">
        <v>27</v>
      </c>
      <c r="W12" s="41" t="s">
        <v>284</v>
      </c>
      <c r="X12" s="41" t="s">
        <v>298</v>
      </c>
      <c r="Y12" s="41" t="s">
        <v>307</v>
      </c>
      <c r="Z12" s="41" t="s">
        <v>313</v>
      </c>
    </row>
    <row r="13" spans="1:26" ht="180" x14ac:dyDescent="0.3">
      <c r="A13" s="42" t="s">
        <v>107</v>
      </c>
      <c r="B13" s="43" t="s">
        <v>242</v>
      </c>
      <c r="C13" s="43" t="s">
        <v>35</v>
      </c>
      <c r="D13" s="44">
        <v>1</v>
      </c>
      <c r="E13" s="45">
        <f t="shared" si="0"/>
        <v>1</v>
      </c>
      <c r="F13" s="46" t="s">
        <v>110</v>
      </c>
      <c r="G13" s="43" t="s">
        <v>227</v>
      </c>
      <c r="H13" s="47">
        <v>0.2</v>
      </c>
      <c r="I13" s="47">
        <v>0.2</v>
      </c>
      <c r="J13" s="47">
        <v>0.1</v>
      </c>
      <c r="K13" s="47">
        <v>0.1</v>
      </c>
      <c r="L13" s="47">
        <v>0.05</v>
      </c>
      <c r="M13" s="47">
        <v>0.05</v>
      </c>
      <c r="N13" s="47">
        <v>0.05</v>
      </c>
      <c r="O13" s="47">
        <v>0</v>
      </c>
      <c r="P13" s="47">
        <v>0</v>
      </c>
      <c r="Q13" s="47">
        <v>0</v>
      </c>
      <c r="R13" s="47">
        <v>0.09</v>
      </c>
      <c r="S13" s="47">
        <v>0.09</v>
      </c>
      <c r="T13" s="47">
        <v>7.0000000000000007E-2</v>
      </c>
      <c r="U13" s="122" t="s">
        <v>20</v>
      </c>
      <c r="V13" s="43" t="s">
        <v>228</v>
      </c>
      <c r="W13" s="48" t="s">
        <v>236</v>
      </c>
      <c r="X13" s="48" t="s">
        <v>298</v>
      </c>
      <c r="Y13" s="48" t="s">
        <v>307</v>
      </c>
      <c r="Z13" s="48" t="s">
        <v>313</v>
      </c>
    </row>
    <row r="14" spans="1:26" ht="144" x14ac:dyDescent="0.3">
      <c r="A14" s="42" t="s">
        <v>108</v>
      </c>
      <c r="B14" s="43" t="s">
        <v>243</v>
      </c>
      <c r="C14" s="43" t="s">
        <v>35</v>
      </c>
      <c r="D14" s="49">
        <v>2</v>
      </c>
      <c r="E14" s="45">
        <f t="shared" si="0"/>
        <v>1</v>
      </c>
      <c r="F14" s="46" t="s">
        <v>111</v>
      </c>
      <c r="G14" s="43" t="s">
        <v>229</v>
      </c>
      <c r="H14" s="47">
        <v>0</v>
      </c>
      <c r="I14" s="47">
        <v>0</v>
      </c>
      <c r="J14" s="47">
        <v>0</v>
      </c>
      <c r="K14" s="47">
        <v>0</v>
      </c>
      <c r="L14" s="47">
        <v>0</v>
      </c>
      <c r="M14" s="47">
        <v>0.1</v>
      </c>
      <c r="N14" s="47">
        <v>0.1</v>
      </c>
      <c r="O14" s="47">
        <v>0</v>
      </c>
      <c r="P14" s="47">
        <v>0</v>
      </c>
      <c r="Q14" s="47">
        <v>0</v>
      </c>
      <c r="R14" s="47">
        <v>0.27</v>
      </c>
      <c r="S14" s="47">
        <v>0.27</v>
      </c>
      <c r="T14" s="47">
        <v>0.26</v>
      </c>
      <c r="U14" s="122" t="s">
        <v>20</v>
      </c>
      <c r="V14" s="43" t="s">
        <v>230</v>
      </c>
      <c r="W14" s="48" t="s">
        <v>236</v>
      </c>
      <c r="X14" s="48" t="s">
        <v>298</v>
      </c>
      <c r="Y14" s="48" t="s">
        <v>307</v>
      </c>
      <c r="Z14" s="48" t="s">
        <v>313</v>
      </c>
    </row>
    <row r="15" spans="1:26" ht="90" x14ac:dyDescent="0.3">
      <c r="A15" s="50" t="s">
        <v>12</v>
      </c>
      <c r="B15" s="51" t="s">
        <v>244</v>
      </c>
      <c r="C15" s="51" t="s">
        <v>35</v>
      </c>
      <c r="D15" s="52">
        <v>1</v>
      </c>
      <c r="E15" s="53">
        <f t="shared" si="0"/>
        <v>1</v>
      </c>
      <c r="F15" s="54" t="s">
        <v>84</v>
      </c>
      <c r="G15" s="51" t="s">
        <v>89</v>
      </c>
      <c r="H15" s="55">
        <f>SUM(H16)</f>
        <v>0</v>
      </c>
      <c r="I15" s="55">
        <f t="shared" ref="I15:T15" si="5">SUM(I16)</f>
        <v>0</v>
      </c>
      <c r="J15" s="55">
        <f t="shared" si="5"/>
        <v>0</v>
      </c>
      <c r="K15" s="55">
        <f t="shared" si="5"/>
        <v>0</v>
      </c>
      <c r="L15" s="55">
        <f t="shared" si="5"/>
        <v>1</v>
      </c>
      <c r="M15" s="55">
        <f t="shared" si="5"/>
        <v>0</v>
      </c>
      <c r="N15" s="55">
        <f t="shared" si="5"/>
        <v>0</v>
      </c>
      <c r="O15" s="55">
        <f t="shared" si="5"/>
        <v>0</v>
      </c>
      <c r="P15" s="55">
        <f t="shared" si="5"/>
        <v>0</v>
      </c>
      <c r="Q15" s="55">
        <f t="shared" si="5"/>
        <v>0</v>
      </c>
      <c r="R15" s="55">
        <f t="shared" si="5"/>
        <v>0</v>
      </c>
      <c r="S15" s="55">
        <f t="shared" si="5"/>
        <v>0</v>
      </c>
      <c r="T15" s="55">
        <f t="shared" si="5"/>
        <v>0</v>
      </c>
      <c r="U15" s="56" t="s">
        <v>19</v>
      </c>
      <c r="V15" s="51" t="s">
        <v>28</v>
      </c>
      <c r="W15" s="41" t="s">
        <v>284</v>
      </c>
      <c r="X15" s="41" t="s">
        <v>298</v>
      </c>
      <c r="Y15" s="41" t="s">
        <v>307</v>
      </c>
      <c r="Z15" s="41" t="s">
        <v>307</v>
      </c>
    </row>
    <row r="16" spans="1:26" ht="409.6" x14ac:dyDescent="0.3">
      <c r="A16" s="42" t="s">
        <v>109</v>
      </c>
      <c r="B16" s="43" t="s">
        <v>245</v>
      </c>
      <c r="C16" s="43" t="s">
        <v>35</v>
      </c>
      <c r="D16" s="44">
        <v>1</v>
      </c>
      <c r="E16" s="45">
        <f t="shared" si="0"/>
        <v>1</v>
      </c>
      <c r="F16" s="46" t="s">
        <v>112</v>
      </c>
      <c r="G16" s="43" t="s">
        <v>233</v>
      </c>
      <c r="H16" s="47">
        <v>0</v>
      </c>
      <c r="I16" s="47">
        <v>0</v>
      </c>
      <c r="J16" s="47">
        <v>0</v>
      </c>
      <c r="K16" s="47">
        <v>0</v>
      </c>
      <c r="L16" s="47">
        <v>1</v>
      </c>
      <c r="M16" s="47">
        <v>0</v>
      </c>
      <c r="N16" s="47">
        <v>0</v>
      </c>
      <c r="O16" s="47">
        <v>0</v>
      </c>
      <c r="P16" s="47">
        <v>0</v>
      </c>
      <c r="Q16" s="47">
        <v>0</v>
      </c>
      <c r="R16" s="47">
        <v>0</v>
      </c>
      <c r="S16" s="47">
        <v>0</v>
      </c>
      <c r="T16" s="47">
        <v>0</v>
      </c>
      <c r="U16" s="57" t="s">
        <v>19</v>
      </c>
      <c r="V16" s="43" t="s">
        <v>28</v>
      </c>
      <c r="W16" s="48" t="s">
        <v>236</v>
      </c>
      <c r="X16" s="48" t="s">
        <v>298</v>
      </c>
      <c r="Y16" s="48" t="s">
        <v>307</v>
      </c>
      <c r="Z16" s="48" t="s">
        <v>307</v>
      </c>
    </row>
    <row r="17" spans="1:26" ht="90" x14ac:dyDescent="0.3">
      <c r="A17" s="50" t="s">
        <v>13</v>
      </c>
      <c r="B17" s="51" t="s">
        <v>246</v>
      </c>
      <c r="C17" s="51" t="s">
        <v>35</v>
      </c>
      <c r="D17" s="52">
        <v>1</v>
      </c>
      <c r="E17" s="53">
        <f t="shared" si="0"/>
        <v>1</v>
      </c>
      <c r="F17" s="54" t="s">
        <v>84</v>
      </c>
      <c r="G17" s="51" t="s">
        <v>90</v>
      </c>
      <c r="H17" s="55">
        <f>SUM(H18:H19)/2</f>
        <v>1</v>
      </c>
      <c r="I17" s="55">
        <f t="shared" ref="I17:T17" si="6">SUM(I18:I19)/2</f>
        <v>0</v>
      </c>
      <c r="J17" s="55">
        <f t="shared" si="6"/>
        <v>0</v>
      </c>
      <c r="K17" s="55">
        <f t="shared" si="6"/>
        <v>0</v>
      </c>
      <c r="L17" s="55">
        <f t="shared" si="6"/>
        <v>0</v>
      </c>
      <c r="M17" s="55">
        <f t="shared" si="6"/>
        <v>0</v>
      </c>
      <c r="N17" s="55">
        <f t="shared" si="6"/>
        <v>0</v>
      </c>
      <c r="O17" s="55">
        <f t="shared" si="6"/>
        <v>0</v>
      </c>
      <c r="P17" s="55">
        <f t="shared" si="6"/>
        <v>0</v>
      </c>
      <c r="Q17" s="55">
        <f t="shared" si="6"/>
        <v>0</v>
      </c>
      <c r="R17" s="55">
        <f t="shared" si="6"/>
        <v>0</v>
      </c>
      <c r="S17" s="55">
        <f t="shared" si="6"/>
        <v>0</v>
      </c>
      <c r="T17" s="55">
        <f t="shared" si="6"/>
        <v>0</v>
      </c>
      <c r="U17" s="56" t="s">
        <v>21</v>
      </c>
      <c r="V17" s="51" t="s">
        <v>29</v>
      </c>
      <c r="W17" s="41" t="s">
        <v>284</v>
      </c>
      <c r="X17" s="41" t="s">
        <v>298</v>
      </c>
      <c r="Y17" s="41" t="s">
        <v>307</v>
      </c>
      <c r="Z17" s="41" t="s">
        <v>307</v>
      </c>
    </row>
    <row r="18" spans="1:26" ht="180" x14ac:dyDescent="0.3">
      <c r="A18" s="42" t="s">
        <v>113</v>
      </c>
      <c r="B18" s="43" t="s">
        <v>247</v>
      </c>
      <c r="C18" s="43" t="s">
        <v>35</v>
      </c>
      <c r="D18" s="44">
        <v>1</v>
      </c>
      <c r="E18" s="45">
        <f t="shared" si="0"/>
        <v>1</v>
      </c>
      <c r="F18" s="46" t="s">
        <v>112</v>
      </c>
      <c r="G18" s="43" t="s">
        <v>231</v>
      </c>
      <c r="H18" s="47">
        <v>1</v>
      </c>
      <c r="I18" s="47">
        <v>0</v>
      </c>
      <c r="J18" s="47">
        <v>0</v>
      </c>
      <c r="K18" s="47">
        <v>0</v>
      </c>
      <c r="L18" s="47">
        <v>0</v>
      </c>
      <c r="M18" s="47">
        <v>0</v>
      </c>
      <c r="N18" s="47">
        <v>0</v>
      </c>
      <c r="O18" s="47">
        <v>0</v>
      </c>
      <c r="P18" s="47">
        <v>0</v>
      </c>
      <c r="Q18" s="47">
        <v>0</v>
      </c>
      <c r="R18" s="47">
        <v>0</v>
      </c>
      <c r="S18" s="47">
        <v>0</v>
      </c>
      <c r="T18" s="47">
        <v>0</v>
      </c>
      <c r="U18" s="58" t="s">
        <v>21</v>
      </c>
      <c r="V18" s="43" t="s">
        <v>29</v>
      </c>
      <c r="W18" s="48" t="s">
        <v>236</v>
      </c>
      <c r="X18" s="48" t="s">
        <v>298</v>
      </c>
      <c r="Y18" s="48" t="s">
        <v>307</v>
      </c>
      <c r="Z18" s="48" t="s">
        <v>307</v>
      </c>
    </row>
    <row r="19" spans="1:26" ht="180" x14ac:dyDescent="0.3">
      <c r="A19" s="42" t="s">
        <v>114</v>
      </c>
      <c r="B19" s="43" t="s">
        <v>248</v>
      </c>
      <c r="C19" s="43" t="s">
        <v>35</v>
      </c>
      <c r="D19" s="44">
        <v>1</v>
      </c>
      <c r="E19" s="45">
        <f t="shared" si="0"/>
        <v>1</v>
      </c>
      <c r="F19" s="46" t="s">
        <v>112</v>
      </c>
      <c r="G19" s="43" t="s">
        <v>231</v>
      </c>
      <c r="H19" s="47">
        <v>1</v>
      </c>
      <c r="I19" s="47">
        <v>0</v>
      </c>
      <c r="J19" s="47">
        <v>0</v>
      </c>
      <c r="K19" s="47">
        <v>0</v>
      </c>
      <c r="L19" s="47">
        <v>0</v>
      </c>
      <c r="M19" s="47">
        <v>0</v>
      </c>
      <c r="N19" s="47">
        <v>0</v>
      </c>
      <c r="O19" s="47">
        <v>0</v>
      </c>
      <c r="P19" s="47">
        <v>0</v>
      </c>
      <c r="Q19" s="47">
        <v>0</v>
      </c>
      <c r="R19" s="47">
        <v>0</v>
      </c>
      <c r="S19" s="47">
        <v>0</v>
      </c>
      <c r="T19" s="47">
        <v>0</v>
      </c>
      <c r="U19" s="58" t="s">
        <v>21</v>
      </c>
      <c r="V19" s="43" t="s">
        <v>29</v>
      </c>
      <c r="W19" s="48" t="s">
        <v>236</v>
      </c>
      <c r="X19" s="48" t="s">
        <v>298</v>
      </c>
      <c r="Y19" s="48" t="s">
        <v>307</v>
      </c>
      <c r="Z19" s="48" t="s">
        <v>307</v>
      </c>
    </row>
    <row r="20" spans="1:26" ht="90" x14ac:dyDescent="0.3">
      <c r="A20" s="50" t="s">
        <v>14</v>
      </c>
      <c r="B20" s="51" t="s">
        <v>249</v>
      </c>
      <c r="C20" s="51" t="s">
        <v>35</v>
      </c>
      <c r="D20" s="52">
        <v>1</v>
      </c>
      <c r="E20" s="53">
        <f t="shared" si="0"/>
        <v>1</v>
      </c>
      <c r="F20" s="54" t="s">
        <v>84</v>
      </c>
      <c r="G20" s="51" t="s">
        <v>93</v>
      </c>
      <c r="H20" s="55">
        <f>SUM(H21)</f>
        <v>1</v>
      </c>
      <c r="I20" s="55">
        <f t="shared" ref="I20:T20" si="7">SUM(I21)</f>
        <v>0</v>
      </c>
      <c r="J20" s="55">
        <f t="shared" si="7"/>
        <v>0</v>
      </c>
      <c r="K20" s="55">
        <f t="shared" si="7"/>
        <v>0</v>
      </c>
      <c r="L20" s="55">
        <f t="shared" si="7"/>
        <v>0</v>
      </c>
      <c r="M20" s="55">
        <f t="shared" si="7"/>
        <v>0</v>
      </c>
      <c r="N20" s="55">
        <f t="shared" si="7"/>
        <v>0</v>
      </c>
      <c r="O20" s="55">
        <f t="shared" si="7"/>
        <v>0</v>
      </c>
      <c r="P20" s="55">
        <f t="shared" si="7"/>
        <v>0</v>
      </c>
      <c r="Q20" s="55">
        <f t="shared" si="7"/>
        <v>0</v>
      </c>
      <c r="R20" s="55">
        <f t="shared" si="7"/>
        <v>0</v>
      </c>
      <c r="S20" s="55">
        <f t="shared" si="7"/>
        <v>0</v>
      </c>
      <c r="T20" s="55">
        <f t="shared" si="7"/>
        <v>0</v>
      </c>
      <c r="U20" s="56" t="s">
        <v>18</v>
      </c>
      <c r="V20" s="51" t="s">
        <v>41</v>
      </c>
      <c r="W20" s="41" t="s">
        <v>284</v>
      </c>
      <c r="X20" s="41" t="s">
        <v>298</v>
      </c>
      <c r="Y20" s="41" t="s">
        <v>307</v>
      </c>
      <c r="Z20" s="41" t="s">
        <v>307</v>
      </c>
    </row>
    <row r="21" spans="1:26" ht="234" x14ac:dyDescent="0.3">
      <c r="A21" s="42" t="s">
        <v>115</v>
      </c>
      <c r="B21" s="43" t="s">
        <v>250</v>
      </c>
      <c r="C21" s="43" t="s">
        <v>35</v>
      </c>
      <c r="D21" s="44">
        <v>1</v>
      </c>
      <c r="E21" s="45">
        <f t="shared" si="0"/>
        <v>1</v>
      </c>
      <c r="F21" s="46" t="s">
        <v>120</v>
      </c>
      <c r="G21" s="43" t="s">
        <v>232</v>
      </c>
      <c r="H21" s="47">
        <v>1</v>
      </c>
      <c r="I21" s="47">
        <v>0</v>
      </c>
      <c r="J21" s="47">
        <v>0</v>
      </c>
      <c r="K21" s="47">
        <v>0</v>
      </c>
      <c r="L21" s="47">
        <v>0</v>
      </c>
      <c r="M21" s="47">
        <v>0</v>
      </c>
      <c r="N21" s="47">
        <v>0</v>
      </c>
      <c r="O21" s="47">
        <v>0</v>
      </c>
      <c r="P21" s="47">
        <v>0</v>
      </c>
      <c r="Q21" s="47">
        <v>0</v>
      </c>
      <c r="R21" s="47">
        <v>0</v>
      </c>
      <c r="S21" s="47">
        <v>0</v>
      </c>
      <c r="T21" s="47">
        <v>0</v>
      </c>
      <c r="U21" s="57" t="s">
        <v>18</v>
      </c>
      <c r="V21" s="43" t="s">
        <v>41</v>
      </c>
      <c r="W21" s="48" t="s">
        <v>236</v>
      </c>
      <c r="X21" s="48" t="s">
        <v>298</v>
      </c>
      <c r="Y21" s="48" t="s">
        <v>307</v>
      </c>
      <c r="Z21" s="48" t="s">
        <v>307</v>
      </c>
    </row>
    <row r="22" spans="1:26" ht="162" x14ac:dyDescent="0.3">
      <c r="A22" s="50" t="s">
        <v>15</v>
      </c>
      <c r="B22" s="51" t="s">
        <v>251</v>
      </c>
      <c r="C22" s="51" t="s">
        <v>51</v>
      </c>
      <c r="D22" s="52">
        <v>1</v>
      </c>
      <c r="E22" s="53">
        <f t="shared" si="0"/>
        <v>1</v>
      </c>
      <c r="F22" s="54" t="s">
        <v>84</v>
      </c>
      <c r="G22" s="51" t="s">
        <v>94</v>
      </c>
      <c r="H22" s="55">
        <f>SUM(H23:H28)/6</f>
        <v>4.1666666666666664E-2</v>
      </c>
      <c r="I22" s="55">
        <f t="shared" ref="I22:T22" si="8">SUM(I23:I28)/6</f>
        <v>4.1666666666666664E-2</v>
      </c>
      <c r="J22" s="55">
        <f t="shared" si="8"/>
        <v>4.9999999999999996E-2</v>
      </c>
      <c r="K22" s="55">
        <f t="shared" si="8"/>
        <v>9.1666666666666674E-2</v>
      </c>
      <c r="L22" s="55">
        <f t="shared" si="8"/>
        <v>0.11666666666666665</v>
      </c>
      <c r="M22" s="55">
        <f t="shared" si="8"/>
        <v>0.13333333333333333</v>
      </c>
      <c r="N22" s="55">
        <f t="shared" si="8"/>
        <v>0</v>
      </c>
      <c r="O22" s="55">
        <f t="shared" si="8"/>
        <v>0.30833333333333329</v>
      </c>
      <c r="P22" s="55">
        <f t="shared" si="8"/>
        <v>0</v>
      </c>
      <c r="Q22" s="55">
        <f t="shared" si="8"/>
        <v>8.3333333333333329E-2</v>
      </c>
      <c r="R22" s="55">
        <f t="shared" si="8"/>
        <v>5.000000000000001E-2</v>
      </c>
      <c r="S22" s="55">
        <f t="shared" si="8"/>
        <v>5.000000000000001E-2</v>
      </c>
      <c r="T22" s="55">
        <f t="shared" si="8"/>
        <v>3.3333333333333333E-2</v>
      </c>
      <c r="U22" s="56" t="s">
        <v>22</v>
      </c>
      <c r="V22" s="51" t="s">
        <v>42</v>
      </c>
      <c r="W22" s="41" t="s">
        <v>284</v>
      </c>
      <c r="X22" s="41" t="s">
        <v>298</v>
      </c>
      <c r="Y22" s="41" t="s">
        <v>307</v>
      </c>
      <c r="Z22" s="41" t="s">
        <v>307</v>
      </c>
    </row>
    <row r="23" spans="1:26" ht="72" x14ac:dyDescent="0.3">
      <c r="A23" s="143" t="s">
        <v>116</v>
      </c>
      <c r="B23" s="145" t="s">
        <v>252</v>
      </c>
      <c r="C23" s="43" t="s">
        <v>35</v>
      </c>
      <c r="D23" s="46">
        <v>1</v>
      </c>
      <c r="E23" s="45">
        <f t="shared" si="0"/>
        <v>1</v>
      </c>
      <c r="F23" s="46" t="s">
        <v>122</v>
      </c>
      <c r="G23" s="43" t="s">
        <v>215</v>
      </c>
      <c r="H23" s="47">
        <v>0</v>
      </c>
      <c r="I23" s="47">
        <v>0</v>
      </c>
      <c r="J23" s="47">
        <v>0</v>
      </c>
      <c r="K23" s="47">
        <v>0.25</v>
      </c>
      <c r="L23" s="47">
        <v>0</v>
      </c>
      <c r="M23" s="47">
        <v>0</v>
      </c>
      <c r="N23" s="47">
        <v>0</v>
      </c>
      <c r="O23" s="47">
        <v>0.75</v>
      </c>
      <c r="P23" s="47">
        <v>0</v>
      </c>
      <c r="Q23" s="47">
        <v>0</v>
      </c>
      <c r="R23" s="47">
        <v>0</v>
      </c>
      <c r="S23" s="47">
        <v>0</v>
      </c>
      <c r="T23" s="47">
        <v>0</v>
      </c>
      <c r="U23" s="117" t="s">
        <v>224</v>
      </c>
      <c r="V23" s="43" t="s">
        <v>42</v>
      </c>
      <c r="W23" s="48" t="s">
        <v>236</v>
      </c>
      <c r="X23" s="48" t="s">
        <v>298</v>
      </c>
      <c r="Y23" s="48" t="s">
        <v>307</v>
      </c>
      <c r="Z23" s="48" t="s">
        <v>307</v>
      </c>
    </row>
    <row r="24" spans="1:26" ht="72" x14ac:dyDescent="0.3">
      <c r="A24" s="144"/>
      <c r="B24" s="146"/>
      <c r="C24" s="43" t="s">
        <v>35</v>
      </c>
      <c r="D24" s="46">
        <v>12</v>
      </c>
      <c r="E24" s="45">
        <f t="shared" ref="E24:E28" si="9">SUM(H24:T24)</f>
        <v>1</v>
      </c>
      <c r="F24" s="46" t="s">
        <v>123</v>
      </c>
      <c r="G24" s="43" t="s">
        <v>215</v>
      </c>
      <c r="H24" s="47">
        <v>0</v>
      </c>
      <c r="I24" s="47">
        <v>0</v>
      </c>
      <c r="J24" s="47">
        <v>0.05</v>
      </c>
      <c r="K24" s="47">
        <v>0.05</v>
      </c>
      <c r="L24" s="47">
        <v>0</v>
      </c>
      <c r="M24" s="47">
        <v>0</v>
      </c>
      <c r="N24" s="47">
        <v>0</v>
      </c>
      <c r="O24" s="47">
        <v>0.9</v>
      </c>
      <c r="P24" s="47">
        <v>0</v>
      </c>
      <c r="Q24" s="47">
        <v>0</v>
      </c>
      <c r="R24" s="47">
        <v>0</v>
      </c>
      <c r="S24" s="47">
        <v>0</v>
      </c>
      <c r="T24" s="47">
        <v>0</v>
      </c>
      <c r="U24" s="117" t="s">
        <v>225</v>
      </c>
      <c r="V24" s="43" t="s">
        <v>42</v>
      </c>
      <c r="W24" s="48" t="s">
        <v>236</v>
      </c>
      <c r="X24" s="48" t="s">
        <v>298</v>
      </c>
      <c r="Y24" s="48" t="s">
        <v>307</v>
      </c>
      <c r="Z24" s="48" t="s">
        <v>307</v>
      </c>
    </row>
    <row r="25" spans="1:26" ht="144" x14ac:dyDescent="0.3">
      <c r="A25" s="143" t="s">
        <v>117</v>
      </c>
      <c r="B25" s="145" t="s">
        <v>253</v>
      </c>
      <c r="C25" s="43" t="s">
        <v>35</v>
      </c>
      <c r="D25" s="46">
        <v>1</v>
      </c>
      <c r="E25" s="45">
        <f t="shared" si="9"/>
        <v>1</v>
      </c>
      <c r="F25" s="46" t="s">
        <v>110</v>
      </c>
      <c r="G25" s="43" t="s">
        <v>215</v>
      </c>
      <c r="H25" s="47">
        <v>0</v>
      </c>
      <c r="I25" s="47">
        <v>0</v>
      </c>
      <c r="J25" s="47">
        <v>0</v>
      </c>
      <c r="K25" s="47">
        <v>0</v>
      </c>
      <c r="L25" s="47">
        <v>0.5</v>
      </c>
      <c r="M25" s="47">
        <v>0.5</v>
      </c>
      <c r="N25" s="47">
        <v>0</v>
      </c>
      <c r="O25" s="47">
        <v>0</v>
      </c>
      <c r="P25" s="47">
        <v>0</v>
      </c>
      <c r="Q25" s="47">
        <v>0</v>
      </c>
      <c r="R25" s="47">
        <v>0</v>
      </c>
      <c r="S25" s="47">
        <v>0</v>
      </c>
      <c r="T25" s="47">
        <v>0</v>
      </c>
      <c r="U25" s="117" t="s">
        <v>302</v>
      </c>
      <c r="V25" s="43" t="s">
        <v>42</v>
      </c>
      <c r="W25" s="48" t="s">
        <v>236</v>
      </c>
      <c r="X25" s="48" t="s">
        <v>298</v>
      </c>
      <c r="Y25" s="48" t="s">
        <v>307</v>
      </c>
      <c r="Z25" s="48" t="s">
        <v>307</v>
      </c>
    </row>
    <row r="26" spans="1:26" ht="180" x14ac:dyDescent="0.3">
      <c r="A26" s="144"/>
      <c r="B26" s="146"/>
      <c r="C26" s="43" t="s">
        <v>35</v>
      </c>
      <c r="D26" s="46">
        <v>1</v>
      </c>
      <c r="E26" s="45">
        <f t="shared" si="9"/>
        <v>0.99999999999999989</v>
      </c>
      <c r="F26" s="46" t="s">
        <v>124</v>
      </c>
      <c r="G26" s="43" t="s">
        <v>215</v>
      </c>
      <c r="H26" s="47">
        <v>0</v>
      </c>
      <c r="I26" s="47">
        <v>0</v>
      </c>
      <c r="J26" s="47">
        <v>0</v>
      </c>
      <c r="K26" s="47">
        <v>0</v>
      </c>
      <c r="L26" s="47">
        <v>0.2</v>
      </c>
      <c r="M26" s="47">
        <v>0.3</v>
      </c>
      <c r="N26" s="47">
        <v>0</v>
      </c>
      <c r="O26" s="47">
        <v>0.2</v>
      </c>
      <c r="P26" s="47">
        <v>0</v>
      </c>
      <c r="Q26" s="47">
        <v>0</v>
      </c>
      <c r="R26" s="47">
        <v>0.1</v>
      </c>
      <c r="S26" s="47">
        <v>0.1</v>
      </c>
      <c r="T26" s="47">
        <v>0.1</v>
      </c>
      <c r="U26" s="117" t="s">
        <v>303</v>
      </c>
      <c r="V26" s="43" t="s">
        <v>42</v>
      </c>
      <c r="W26" s="48" t="s">
        <v>236</v>
      </c>
      <c r="X26" s="48" t="s">
        <v>298</v>
      </c>
      <c r="Y26" s="48" t="s">
        <v>307</v>
      </c>
      <c r="Z26" s="48" t="s">
        <v>307</v>
      </c>
    </row>
    <row r="27" spans="1:26" ht="90" x14ac:dyDescent="0.3">
      <c r="A27" s="42" t="s">
        <v>118</v>
      </c>
      <c r="B27" s="43" t="s">
        <v>254</v>
      </c>
      <c r="C27" s="43" t="s">
        <v>35</v>
      </c>
      <c r="D27" s="46">
        <v>10</v>
      </c>
      <c r="E27" s="45">
        <f t="shared" si="9"/>
        <v>1</v>
      </c>
      <c r="F27" s="46" t="s">
        <v>9</v>
      </c>
      <c r="G27" s="43" t="s">
        <v>215</v>
      </c>
      <c r="H27" s="47">
        <v>0.25</v>
      </c>
      <c r="I27" s="47">
        <v>0.25</v>
      </c>
      <c r="J27" s="47">
        <v>0.25</v>
      </c>
      <c r="K27" s="47">
        <v>0.25</v>
      </c>
      <c r="L27" s="47">
        <v>0</v>
      </c>
      <c r="M27" s="47">
        <v>0</v>
      </c>
      <c r="N27" s="47">
        <v>0</v>
      </c>
      <c r="O27" s="47">
        <v>0</v>
      </c>
      <c r="P27" s="47">
        <v>0</v>
      </c>
      <c r="Q27" s="47">
        <v>0</v>
      </c>
      <c r="R27" s="47">
        <v>0</v>
      </c>
      <c r="S27" s="47">
        <v>0</v>
      </c>
      <c r="T27" s="47">
        <v>0</v>
      </c>
      <c r="U27" s="117" t="s">
        <v>226</v>
      </c>
      <c r="V27" s="43" t="s">
        <v>42</v>
      </c>
      <c r="W27" s="48" t="s">
        <v>236</v>
      </c>
      <c r="X27" s="48" t="s">
        <v>298</v>
      </c>
      <c r="Y27" s="48" t="s">
        <v>307</v>
      </c>
      <c r="Z27" s="48" t="s">
        <v>307</v>
      </c>
    </row>
    <row r="28" spans="1:26" ht="90.6" thickBot="1" x14ac:dyDescent="0.35">
      <c r="A28" s="59" t="s">
        <v>119</v>
      </c>
      <c r="B28" s="60" t="s">
        <v>255</v>
      </c>
      <c r="C28" s="60" t="s">
        <v>35</v>
      </c>
      <c r="D28" s="61">
        <v>4</v>
      </c>
      <c r="E28" s="45">
        <f t="shared" si="9"/>
        <v>0.99999999999999989</v>
      </c>
      <c r="F28" s="61" t="s">
        <v>121</v>
      </c>
      <c r="G28" s="43" t="s">
        <v>215</v>
      </c>
      <c r="H28" s="62">
        <v>0</v>
      </c>
      <c r="I28" s="62">
        <v>0</v>
      </c>
      <c r="J28" s="62">
        <v>0</v>
      </c>
      <c r="K28" s="62">
        <v>0</v>
      </c>
      <c r="L28" s="62">
        <v>0</v>
      </c>
      <c r="M28" s="62">
        <v>0</v>
      </c>
      <c r="N28" s="62">
        <v>0</v>
      </c>
      <c r="O28" s="62">
        <v>0</v>
      </c>
      <c r="P28" s="62">
        <v>0</v>
      </c>
      <c r="Q28" s="62">
        <v>0.5</v>
      </c>
      <c r="R28" s="62">
        <v>0.2</v>
      </c>
      <c r="S28" s="62">
        <v>0.2</v>
      </c>
      <c r="T28" s="62">
        <v>0.1</v>
      </c>
      <c r="U28" s="120"/>
      <c r="V28" s="60" t="s">
        <v>42</v>
      </c>
      <c r="W28" s="48" t="s">
        <v>236</v>
      </c>
      <c r="X28" s="48" t="s">
        <v>298</v>
      </c>
      <c r="Y28" s="48" t="s">
        <v>308</v>
      </c>
      <c r="Z28" s="48" t="s">
        <v>308</v>
      </c>
    </row>
    <row r="29" spans="1:26" ht="90.6" thickBot="1" x14ac:dyDescent="0.35">
      <c r="A29" s="63" t="s">
        <v>16</v>
      </c>
      <c r="B29" s="64" t="s">
        <v>33</v>
      </c>
      <c r="C29" s="65" t="s">
        <v>50</v>
      </c>
      <c r="D29" s="66">
        <v>1</v>
      </c>
      <c r="E29" s="67">
        <f>SUM(H29:T29)</f>
        <v>1</v>
      </c>
      <c r="F29" s="68" t="s">
        <v>57</v>
      </c>
      <c r="G29" s="65" t="s">
        <v>95</v>
      </c>
      <c r="H29" s="69">
        <f>H30</f>
        <v>0.1125</v>
      </c>
      <c r="I29" s="69">
        <f t="shared" ref="I29:T29" si="10">I30</f>
        <v>7.5000000000000011E-2</v>
      </c>
      <c r="J29" s="69">
        <f t="shared" si="10"/>
        <v>7.4999999999999997E-2</v>
      </c>
      <c r="K29" s="69">
        <f>K30</f>
        <v>8.7500000000000008E-2</v>
      </c>
      <c r="L29" s="69">
        <f t="shared" si="10"/>
        <v>0.2</v>
      </c>
      <c r="M29" s="69">
        <f t="shared" si="10"/>
        <v>0.27500000000000002</v>
      </c>
      <c r="N29" s="69">
        <f t="shared" si="10"/>
        <v>0.1</v>
      </c>
      <c r="O29" s="69">
        <f t="shared" si="10"/>
        <v>3.7500000000000006E-2</v>
      </c>
      <c r="P29" s="69">
        <f t="shared" si="10"/>
        <v>1.2500000000000001E-2</v>
      </c>
      <c r="Q29" s="69">
        <f t="shared" si="10"/>
        <v>2.5000000000000001E-2</v>
      </c>
      <c r="R29" s="69">
        <f t="shared" si="10"/>
        <v>0</v>
      </c>
      <c r="S29" s="69">
        <f t="shared" si="10"/>
        <v>0</v>
      </c>
      <c r="T29" s="69">
        <f t="shared" si="10"/>
        <v>0</v>
      </c>
      <c r="U29" s="70" t="s">
        <v>66</v>
      </c>
      <c r="V29" s="65" t="s">
        <v>26</v>
      </c>
      <c r="W29" s="71" t="s">
        <v>176</v>
      </c>
      <c r="X29" s="71" t="s">
        <v>292</v>
      </c>
      <c r="Y29" s="71" t="s">
        <v>308</v>
      </c>
      <c r="Z29" s="71" t="s">
        <v>308</v>
      </c>
    </row>
    <row r="30" spans="1:26" ht="90" x14ac:dyDescent="0.3">
      <c r="A30" s="72" t="s">
        <v>23</v>
      </c>
      <c r="B30" s="73" t="s">
        <v>256</v>
      </c>
      <c r="C30" s="73" t="s">
        <v>50</v>
      </c>
      <c r="D30" s="74">
        <v>1</v>
      </c>
      <c r="E30" s="75">
        <f>SUM(H30:T30)</f>
        <v>1</v>
      </c>
      <c r="F30" s="76" t="s">
        <v>84</v>
      </c>
      <c r="G30" s="73" t="s">
        <v>91</v>
      </c>
      <c r="H30" s="77">
        <f>SUM(H31:H34)/4</f>
        <v>0.1125</v>
      </c>
      <c r="I30" s="77">
        <f t="shared" ref="I30:T30" si="11">SUM(I31:I34)/4</f>
        <v>7.5000000000000011E-2</v>
      </c>
      <c r="J30" s="77">
        <f t="shared" si="11"/>
        <v>7.4999999999999997E-2</v>
      </c>
      <c r="K30" s="77">
        <f t="shared" si="11"/>
        <v>8.7500000000000008E-2</v>
      </c>
      <c r="L30" s="77">
        <f t="shared" si="11"/>
        <v>0.2</v>
      </c>
      <c r="M30" s="77">
        <f t="shared" si="11"/>
        <v>0.27500000000000002</v>
      </c>
      <c r="N30" s="77">
        <f t="shared" si="11"/>
        <v>0.1</v>
      </c>
      <c r="O30" s="77">
        <f t="shared" si="11"/>
        <v>3.7500000000000006E-2</v>
      </c>
      <c r="P30" s="77">
        <f t="shared" si="11"/>
        <v>1.2500000000000001E-2</v>
      </c>
      <c r="Q30" s="77">
        <f t="shared" si="11"/>
        <v>2.5000000000000001E-2</v>
      </c>
      <c r="R30" s="77">
        <f t="shared" si="11"/>
        <v>0</v>
      </c>
      <c r="S30" s="77">
        <f t="shared" si="11"/>
        <v>0</v>
      </c>
      <c r="T30" s="77">
        <f t="shared" si="11"/>
        <v>0</v>
      </c>
      <c r="U30" s="116" t="s">
        <v>65</v>
      </c>
      <c r="V30" s="73" t="s">
        <v>74</v>
      </c>
      <c r="W30" s="41" t="s">
        <v>284</v>
      </c>
      <c r="X30" s="41" t="s">
        <v>292</v>
      </c>
      <c r="Y30" s="41" t="s">
        <v>308</v>
      </c>
      <c r="Z30" s="41" t="s">
        <v>308</v>
      </c>
    </row>
    <row r="31" spans="1:26" ht="288" x14ac:dyDescent="0.3">
      <c r="A31" s="42" t="s">
        <v>126</v>
      </c>
      <c r="B31" s="43" t="s">
        <v>257</v>
      </c>
      <c r="C31" s="43" t="s">
        <v>50</v>
      </c>
      <c r="D31" s="46">
        <v>1</v>
      </c>
      <c r="E31" s="45">
        <f>SUM(H31:T31)</f>
        <v>1</v>
      </c>
      <c r="F31" s="46" t="s">
        <v>127</v>
      </c>
      <c r="G31" s="43" t="s">
        <v>174</v>
      </c>
      <c r="H31" s="47">
        <v>0.05</v>
      </c>
      <c r="I31" s="47">
        <v>0.05</v>
      </c>
      <c r="J31" s="47">
        <v>0.1</v>
      </c>
      <c r="K31" s="47">
        <v>0.1</v>
      </c>
      <c r="L31" s="47">
        <v>0.1</v>
      </c>
      <c r="M31" s="47">
        <v>0.3</v>
      </c>
      <c r="N31" s="47">
        <v>0.3</v>
      </c>
      <c r="O31" s="47">
        <v>0</v>
      </c>
      <c r="P31" s="47">
        <v>0</v>
      </c>
      <c r="Q31" s="47">
        <v>0</v>
      </c>
      <c r="R31" s="47">
        <v>0</v>
      </c>
      <c r="S31" s="47">
        <v>0</v>
      </c>
      <c r="T31" s="47">
        <v>0</v>
      </c>
      <c r="U31" s="117" t="s">
        <v>170</v>
      </c>
      <c r="V31" s="43" t="s">
        <v>164</v>
      </c>
      <c r="W31" s="48" t="s">
        <v>236</v>
      </c>
      <c r="X31" s="48" t="s">
        <v>292</v>
      </c>
      <c r="Y31" s="48" t="s">
        <v>308</v>
      </c>
      <c r="Z31" s="48" t="s">
        <v>308</v>
      </c>
    </row>
    <row r="32" spans="1:26" ht="144" x14ac:dyDescent="0.3">
      <c r="A32" s="148" t="s">
        <v>125</v>
      </c>
      <c r="B32" s="147" t="s">
        <v>258</v>
      </c>
      <c r="C32" s="147" t="s">
        <v>50</v>
      </c>
      <c r="D32" s="46">
        <v>1</v>
      </c>
      <c r="E32" s="45">
        <f>SUM(H32:T32)</f>
        <v>1.0000000000000002</v>
      </c>
      <c r="F32" s="46" t="s">
        <v>128</v>
      </c>
      <c r="G32" s="43" t="s">
        <v>173</v>
      </c>
      <c r="H32" s="47">
        <v>0.1</v>
      </c>
      <c r="I32" s="47">
        <v>0.1</v>
      </c>
      <c r="J32" s="47">
        <v>0.1</v>
      </c>
      <c r="K32" s="47">
        <v>0.1</v>
      </c>
      <c r="L32" s="47">
        <v>0.2</v>
      </c>
      <c r="M32" s="47">
        <v>0.2</v>
      </c>
      <c r="N32" s="47">
        <v>0</v>
      </c>
      <c r="O32" s="47">
        <v>0.05</v>
      </c>
      <c r="P32" s="47">
        <v>0.05</v>
      </c>
      <c r="Q32" s="47">
        <v>0.1</v>
      </c>
      <c r="R32" s="47">
        <v>0</v>
      </c>
      <c r="S32" s="47">
        <v>0</v>
      </c>
      <c r="T32" s="47">
        <v>0</v>
      </c>
      <c r="U32" s="117" t="s">
        <v>169</v>
      </c>
      <c r="V32" s="43" t="s">
        <v>168</v>
      </c>
      <c r="W32" s="48" t="s">
        <v>236</v>
      </c>
      <c r="X32" s="48" t="s">
        <v>292</v>
      </c>
      <c r="Y32" s="48" t="s">
        <v>308</v>
      </c>
      <c r="Z32" s="48" t="s">
        <v>308</v>
      </c>
    </row>
    <row r="33" spans="1:26" ht="162" x14ac:dyDescent="0.3">
      <c r="A33" s="148"/>
      <c r="B33" s="147"/>
      <c r="C33" s="147"/>
      <c r="D33" s="46">
        <v>300</v>
      </c>
      <c r="E33" s="45">
        <f t="shared" ref="E33" si="12">SUM(H33:T33)</f>
        <v>1</v>
      </c>
      <c r="F33" s="78" t="s">
        <v>129</v>
      </c>
      <c r="G33" s="43" t="s">
        <v>171</v>
      </c>
      <c r="H33" s="47">
        <v>0.05</v>
      </c>
      <c r="I33" s="47">
        <v>0.05</v>
      </c>
      <c r="J33" s="47">
        <v>0.05</v>
      </c>
      <c r="K33" s="47">
        <v>0.1</v>
      </c>
      <c r="L33" s="47">
        <v>0.25</v>
      </c>
      <c r="M33" s="47">
        <v>0.3</v>
      </c>
      <c r="N33" s="47">
        <v>0.1</v>
      </c>
      <c r="O33" s="47">
        <v>0.1</v>
      </c>
      <c r="P33" s="47">
        <v>0</v>
      </c>
      <c r="Q33" s="47">
        <v>0</v>
      </c>
      <c r="R33" s="47">
        <v>0</v>
      </c>
      <c r="S33" s="47">
        <v>0</v>
      </c>
      <c r="T33" s="47">
        <v>0</v>
      </c>
      <c r="U33" s="117" t="s">
        <v>299</v>
      </c>
      <c r="V33" s="43" t="s">
        <v>165</v>
      </c>
      <c r="W33" s="48" t="s">
        <v>236</v>
      </c>
      <c r="X33" s="48" t="s">
        <v>292</v>
      </c>
      <c r="Y33" s="48" t="s">
        <v>308</v>
      </c>
      <c r="Z33" s="48" t="s">
        <v>308</v>
      </c>
    </row>
    <row r="34" spans="1:26" ht="162.6" thickBot="1" x14ac:dyDescent="0.35">
      <c r="A34" s="143"/>
      <c r="B34" s="145"/>
      <c r="C34" s="145"/>
      <c r="D34" s="79">
        <v>1</v>
      </c>
      <c r="E34" s="45">
        <f t="shared" ref="E34:E40" si="13">SUM(H34:T34)</f>
        <v>1</v>
      </c>
      <c r="F34" s="80" t="s">
        <v>130</v>
      </c>
      <c r="G34" s="81" t="s">
        <v>172</v>
      </c>
      <c r="H34" s="82">
        <v>0.25</v>
      </c>
      <c r="I34" s="82">
        <v>0.1</v>
      </c>
      <c r="J34" s="83">
        <v>0.05</v>
      </c>
      <c r="K34" s="83">
        <v>0.05</v>
      </c>
      <c r="L34" s="82">
        <v>0.25</v>
      </c>
      <c r="M34" s="82">
        <v>0.3</v>
      </c>
      <c r="N34" s="82">
        <v>0</v>
      </c>
      <c r="O34" s="82">
        <v>0</v>
      </c>
      <c r="P34" s="82">
        <v>0</v>
      </c>
      <c r="Q34" s="82">
        <v>0</v>
      </c>
      <c r="R34" s="82">
        <v>0</v>
      </c>
      <c r="S34" s="82">
        <v>0</v>
      </c>
      <c r="T34" s="82">
        <v>0</v>
      </c>
      <c r="U34" s="118" t="s">
        <v>167</v>
      </c>
      <c r="V34" s="81" t="s">
        <v>166</v>
      </c>
      <c r="W34" s="84" t="s">
        <v>175</v>
      </c>
      <c r="X34" s="84" t="s">
        <v>292</v>
      </c>
      <c r="Y34" s="84" t="s">
        <v>308</v>
      </c>
      <c r="Z34" s="84" t="s">
        <v>308</v>
      </c>
    </row>
    <row r="35" spans="1:26" ht="162.6" thickBot="1" x14ac:dyDescent="0.35">
      <c r="A35" s="85" t="s">
        <v>30</v>
      </c>
      <c r="B35" s="86" t="s">
        <v>34</v>
      </c>
      <c r="C35" s="87" t="s">
        <v>59</v>
      </c>
      <c r="D35" s="88">
        <v>1</v>
      </c>
      <c r="E35" s="114">
        <f t="shared" si="13"/>
        <v>0.99974444444444455</v>
      </c>
      <c r="F35" s="89" t="s">
        <v>57</v>
      </c>
      <c r="G35" s="87" t="s">
        <v>96</v>
      </c>
      <c r="H35" s="90">
        <f>SUM(H36,H39,H43)/3</f>
        <v>0.15777777777777779</v>
      </c>
      <c r="I35" s="90">
        <f t="shared" ref="I35:T35" si="14">SUM(I36,I39,I43)/3</f>
        <v>0.14074444444444445</v>
      </c>
      <c r="J35" s="90">
        <f t="shared" si="14"/>
        <v>3.6333333333333336E-2</v>
      </c>
      <c r="K35" s="90">
        <f t="shared" si="14"/>
        <v>0.23522222222222222</v>
      </c>
      <c r="L35" s="90">
        <f>SUM(L36,L39,L43)/3</f>
        <v>2.5222222222222219E-2</v>
      </c>
      <c r="M35" s="90">
        <f t="shared" si="14"/>
        <v>3.1477777777777778E-2</v>
      </c>
      <c r="N35" s="90">
        <f t="shared" si="14"/>
        <v>8.0744444444444452E-2</v>
      </c>
      <c r="O35" s="90">
        <f t="shared" si="14"/>
        <v>5.1111111111111107E-2</v>
      </c>
      <c r="P35" s="90">
        <f t="shared" si="14"/>
        <v>5.4444444444444441E-2</v>
      </c>
      <c r="Q35" s="90">
        <f t="shared" si="14"/>
        <v>6.1111111111111116E-2</v>
      </c>
      <c r="R35" s="90">
        <f t="shared" si="14"/>
        <v>4.8888888888888891E-2</v>
      </c>
      <c r="S35" s="90">
        <f t="shared" si="14"/>
        <v>4.8888888888888891E-2</v>
      </c>
      <c r="T35" s="90">
        <f t="shared" si="14"/>
        <v>2.777777777777778E-2</v>
      </c>
      <c r="U35" s="91" t="s">
        <v>66</v>
      </c>
      <c r="V35" s="87" t="s">
        <v>26</v>
      </c>
      <c r="W35" s="33" t="s">
        <v>236</v>
      </c>
      <c r="X35" s="33" t="s">
        <v>293</v>
      </c>
      <c r="Y35" s="33" t="s">
        <v>307</v>
      </c>
      <c r="Z35" s="33" t="s">
        <v>307</v>
      </c>
    </row>
    <row r="36" spans="1:26" ht="90" x14ac:dyDescent="0.3">
      <c r="A36" s="92" t="s">
        <v>31</v>
      </c>
      <c r="B36" s="51" t="s">
        <v>259</v>
      </c>
      <c r="C36" s="51" t="s">
        <v>53</v>
      </c>
      <c r="D36" s="52">
        <v>1</v>
      </c>
      <c r="E36" s="53">
        <f>SUM(H36:T36)</f>
        <v>0.99999999999999989</v>
      </c>
      <c r="F36" s="54" t="s">
        <v>84</v>
      </c>
      <c r="G36" s="51" t="s">
        <v>92</v>
      </c>
      <c r="H36" s="55">
        <f t="shared" ref="H36:K36" si="15">SUM(H37:H38)/2</f>
        <v>0.1</v>
      </c>
      <c r="I36" s="55">
        <f t="shared" si="15"/>
        <v>0.08</v>
      </c>
      <c r="J36" s="55">
        <f t="shared" si="15"/>
        <v>0.08</v>
      </c>
      <c r="K36" s="55">
        <f t="shared" si="15"/>
        <v>0.08</v>
      </c>
      <c r="L36" s="55">
        <f>SUM(L37:L38)/2</f>
        <v>0.06</v>
      </c>
      <c r="M36" s="55">
        <f t="shared" ref="M36:T36" si="16">SUM(M37:M38)/2</f>
        <v>7.0000000000000007E-2</v>
      </c>
      <c r="N36" s="55">
        <f t="shared" si="16"/>
        <v>0.08</v>
      </c>
      <c r="O36" s="55">
        <f t="shared" si="16"/>
        <v>0.08</v>
      </c>
      <c r="P36" s="55">
        <f t="shared" si="16"/>
        <v>0.08</v>
      </c>
      <c r="Q36" s="55">
        <f t="shared" si="16"/>
        <v>0.08</v>
      </c>
      <c r="R36" s="55">
        <f t="shared" si="16"/>
        <v>0.08</v>
      </c>
      <c r="S36" s="55">
        <f t="shared" si="16"/>
        <v>0.08</v>
      </c>
      <c r="T36" s="55">
        <f t="shared" si="16"/>
        <v>0.05</v>
      </c>
      <c r="U36" s="56" t="s">
        <v>67</v>
      </c>
      <c r="V36" s="51" t="s">
        <v>75</v>
      </c>
      <c r="W36" s="41" t="s">
        <v>284</v>
      </c>
      <c r="X36" s="41" t="s">
        <v>293</v>
      </c>
      <c r="Y36" s="41" t="s">
        <v>307</v>
      </c>
      <c r="Z36" s="41" t="s">
        <v>307</v>
      </c>
    </row>
    <row r="37" spans="1:26" ht="108" x14ac:dyDescent="0.3">
      <c r="A37" s="93" t="s">
        <v>131</v>
      </c>
      <c r="B37" s="43" t="s">
        <v>260</v>
      </c>
      <c r="C37" s="43" t="s">
        <v>53</v>
      </c>
      <c r="D37" s="44">
        <v>1</v>
      </c>
      <c r="E37" s="45">
        <f t="shared" si="13"/>
        <v>0.99999999999999989</v>
      </c>
      <c r="F37" s="46" t="s">
        <v>133</v>
      </c>
      <c r="G37" s="43" t="s">
        <v>193</v>
      </c>
      <c r="H37" s="47">
        <v>0.1</v>
      </c>
      <c r="I37" s="47">
        <v>0.08</v>
      </c>
      <c r="J37" s="47">
        <v>0.08</v>
      </c>
      <c r="K37" s="47">
        <v>0.08</v>
      </c>
      <c r="L37" s="47">
        <v>0.06</v>
      </c>
      <c r="M37" s="47">
        <v>7.0000000000000007E-2</v>
      </c>
      <c r="N37" s="47">
        <v>0.08</v>
      </c>
      <c r="O37" s="47">
        <v>0.08</v>
      </c>
      <c r="P37" s="47">
        <v>0.08</v>
      </c>
      <c r="Q37" s="47">
        <v>0.08</v>
      </c>
      <c r="R37" s="47">
        <v>0.08</v>
      </c>
      <c r="S37" s="47">
        <v>0.08</v>
      </c>
      <c r="T37" s="47">
        <v>0.05</v>
      </c>
      <c r="U37" s="117" t="s">
        <v>194</v>
      </c>
      <c r="V37" s="43" t="s">
        <v>195</v>
      </c>
      <c r="W37" s="48" t="s">
        <v>236</v>
      </c>
      <c r="X37" s="48" t="s">
        <v>293</v>
      </c>
      <c r="Y37" s="48" t="s">
        <v>307</v>
      </c>
      <c r="Z37" s="48" t="s">
        <v>307</v>
      </c>
    </row>
    <row r="38" spans="1:26" ht="409.6" x14ac:dyDescent="0.3">
      <c r="A38" s="93" t="s">
        <v>132</v>
      </c>
      <c r="B38" s="43" t="s">
        <v>261</v>
      </c>
      <c r="C38" s="43" t="s">
        <v>53</v>
      </c>
      <c r="D38" s="44">
        <v>1</v>
      </c>
      <c r="E38" s="45">
        <f t="shared" si="13"/>
        <v>0.99999999999999989</v>
      </c>
      <c r="F38" s="46" t="s">
        <v>133</v>
      </c>
      <c r="G38" s="43" t="s">
        <v>196</v>
      </c>
      <c r="H38" s="47">
        <v>0.1</v>
      </c>
      <c r="I38" s="47">
        <v>0.08</v>
      </c>
      <c r="J38" s="47">
        <v>0.08</v>
      </c>
      <c r="K38" s="47">
        <v>0.08</v>
      </c>
      <c r="L38" s="47">
        <v>0.06</v>
      </c>
      <c r="M38" s="47">
        <v>7.0000000000000007E-2</v>
      </c>
      <c r="N38" s="47">
        <v>0.08</v>
      </c>
      <c r="O38" s="47">
        <v>0.08</v>
      </c>
      <c r="P38" s="47">
        <v>0.08</v>
      </c>
      <c r="Q38" s="47">
        <v>0.08</v>
      </c>
      <c r="R38" s="47">
        <v>0.08</v>
      </c>
      <c r="S38" s="47">
        <v>0.08</v>
      </c>
      <c r="T38" s="47">
        <v>0.05</v>
      </c>
      <c r="U38" s="119" t="s">
        <v>197</v>
      </c>
      <c r="V38" s="43" t="s">
        <v>198</v>
      </c>
      <c r="W38" s="48" t="s">
        <v>236</v>
      </c>
      <c r="X38" s="48" t="s">
        <v>293</v>
      </c>
      <c r="Y38" s="48" t="s">
        <v>307</v>
      </c>
      <c r="Z38" s="48" t="s">
        <v>307</v>
      </c>
    </row>
    <row r="39" spans="1:26" ht="90" x14ac:dyDescent="0.3">
      <c r="A39" s="92" t="s">
        <v>36</v>
      </c>
      <c r="B39" s="51" t="s">
        <v>262</v>
      </c>
      <c r="C39" s="51" t="s">
        <v>54</v>
      </c>
      <c r="D39" s="52">
        <v>1</v>
      </c>
      <c r="E39" s="115">
        <f t="shared" si="13"/>
        <v>1</v>
      </c>
      <c r="F39" s="54" t="s">
        <v>84</v>
      </c>
      <c r="G39" s="51" t="s">
        <v>101</v>
      </c>
      <c r="H39" s="55">
        <f>SUM(H40:H42)/3</f>
        <v>0</v>
      </c>
      <c r="I39" s="55">
        <f t="shared" ref="I39:T39" si="17">SUM(I40:I42)/3</f>
        <v>0</v>
      </c>
      <c r="J39" s="55">
        <f t="shared" si="17"/>
        <v>0</v>
      </c>
      <c r="K39" s="55">
        <f t="shared" si="17"/>
        <v>0.61</v>
      </c>
      <c r="L39" s="55">
        <f t="shared" si="17"/>
        <v>0</v>
      </c>
      <c r="M39" s="55">
        <f t="shared" si="17"/>
        <v>0</v>
      </c>
      <c r="N39" s="55">
        <f t="shared" si="17"/>
        <v>0.14000000000000001</v>
      </c>
      <c r="O39" s="55">
        <f t="shared" si="17"/>
        <v>4.3333333333333335E-2</v>
      </c>
      <c r="P39" s="55">
        <f t="shared" si="17"/>
        <v>0.02</v>
      </c>
      <c r="Q39" s="55">
        <f t="shared" si="17"/>
        <v>0.02</v>
      </c>
      <c r="R39" s="55">
        <f t="shared" si="17"/>
        <v>6.6666666666666666E-2</v>
      </c>
      <c r="S39" s="55">
        <f t="shared" si="17"/>
        <v>6.6666666666666666E-2</v>
      </c>
      <c r="T39" s="55">
        <f t="shared" si="17"/>
        <v>3.3333333333333333E-2</v>
      </c>
      <c r="U39" s="56" t="s">
        <v>68</v>
      </c>
      <c r="V39" s="51" t="s">
        <v>76</v>
      </c>
      <c r="W39" s="41" t="s">
        <v>284</v>
      </c>
      <c r="X39" s="41" t="s">
        <v>304</v>
      </c>
      <c r="Y39" s="41" t="s">
        <v>307</v>
      </c>
      <c r="Z39" s="41" t="s">
        <v>307</v>
      </c>
    </row>
    <row r="40" spans="1:26" ht="90" x14ac:dyDescent="0.3">
      <c r="A40" s="93" t="s">
        <v>134</v>
      </c>
      <c r="B40" s="43" t="s">
        <v>263</v>
      </c>
      <c r="C40" s="43" t="s">
        <v>54</v>
      </c>
      <c r="D40" s="44">
        <v>1</v>
      </c>
      <c r="E40" s="45">
        <f t="shared" si="13"/>
        <v>1</v>
      </c>
      <c r="F40" s="46" t="s">
        <v>133</v>
      </c>
      <c r="G40" s="43" t="s">
        <v>213</v>
      </c>
      <c r="H40" s="47">
        <v>0</v>
      </c>
      <c r="I40" s="47">
        <v>0</v>
      </c>
      <c r="J40" s="47">
        <v>0</v>
      </c>
      <c r="K40" s="47">
        <v>1</v>
      </c>
      <c r="L40" s="47">
        <v>0</v>
      </c>
      <c r="M40" s="47">
        <v>0</v>
      </c>
      <c r="N40" s="47">
        <v>0</v>
      </c>
      <c r="O40" s="47">
        <v>0</v>
      </c>
      <c r="P40" s="47">
        <v>0</v>
      </c>
      <c r="Q40" s="47">
        <v>0</v>
      </c>
      <c r="R40" s="47"/>
      <c r="S40" s="47"/>
      <c r="T40" s="47"/>
      <c r="U40" s="57" t="s">
        <v>68</v>
      </c>
      <c r="V40" s="43" t="s">
        <v>76</v>
      </c>
      <c r="W40" s="48" t="s">
        <v>284</v>
      </c>
      <c r="X40" s="48" t="s">
        <v>304</v>
      </c>
      <c r="Y40" s="48" t="s">
        <v>307</v>
      </c>
      <c r="Z40" s="48" t="s">
        <v>307</v>
      </c>
    </row>
    <row r="41" spans="1:26" ht="90" x14ac:dyDescent="0.3">
      <c r="A41" s="93" t="s">
        <v>135</v>
      </c>
      <c r="B41" s="43" t="s">
        <v>264</v>
      </c>
      <c r="C41" s="43" t="s">
        <v>54</v>
      </c>
      <c r="D41" s="44">
        <v>1</v>
      </c>
      <c r="E41" s="45">
        <f t="shared" ref="E41:E42" si="18">SUM(H41:T41)</f>
        <v>1</v>
      </c>
      <c r="F41" s="46" t="s">
        <v>136</v>
      </c>
      <c r="G41" s="43" t="s">
        <v>310</v>
      </c>
      <c r="H41" s="47">
        <v>0</v>
      </c>
      <c r="I41" s="47">
        <v>0</v>
      </c>
      <c r="J41" s="47">
        <v>0</v>
      </c>
      <c r="K41" s="47">
        <v>0.5</v>
      </c>
      <c r="L41" s="47">
        <v>0</v>
      </c>
      <c r="M41" s="47">
        <v>0</v>
      </c>
      <c r="N41" s="47">
        <v>0.25</v>
      </c>
      <c r="O41" s="47">
        <v>0</v>
      </c>
      <c r="P41" s="47">
        <v>0</v>
      </c>
      <c r="Q41" s="47">
        <v>0</v>
      </c>
      <c r="R41" s="47">
        <v>0.1</v>
      </c>
      <c r="S41" s="47">
        <v>0.1</v>
      </c>
      <c r="T41" s="47">
        <v>0.05</v>
      </c>
      <c r="U41" s="57" t="s">
        <v>68</v>
      </c>
      <c r="V41" s="43" t="s">
        <v>76</v>
      </c>
      <c r="W41" s="48" t="s">
        <v>284</v>
      </c>
      <c r="X41" s="48" t="s">
        <v>304</v>
      </c>
      <c r="Y41" s="48" t="s">
        <v>307</v>
      </c>
      <c r="Z41" s="48" t="s">
        <v>307</v>
      </c>
    </row>
    <row r="42" spans="1:26" ht="90" x14ac:dyDescent="0.3">
      <c r="A42" s="93" t="s">
        <v>137</v>
      </c>
      <c r="B42" s="43" t="s">
        <v>265</v>
      </c>
      <c r="C42" s="43" t="s">
        <v>54</v>
      </c>
      <c r="D42" s="46">
        <v>1</v>
      </c>
      <c r="E42" s="45">
        <f t="shared" si="18"/>
        <v>1</v>
      </c>
      <c r="F42" s="46" t="s">
        <v>127</v>
      </c>
      <c r="G42" s="43" t="s">
        <v>214</v>
      </c>
      <c r="H42" s="47">
        <v>0</v>
      </c>
      <c r="I42" s="47">
        <v>0</v>
      </c>
      <c r="J42" s="47">
        <v>0</v>
      </c>
      <c r="K42" s="47">
        <v>0.33</v>
      </c>
      <c r="L42" s="47">
        <v>0</v>
      </c>
      <c r="M42" s="47">
        <v>0</v>
      </c>
      <c r="N42" s="47">
        <v>0.17</v>
      </c>
      <c r="O42" s="47">
        <v>0.13</v>
      </c>
      <c r="P42" s="47">
        <v>0.06</v>
      </c>
      <c r="Q42" s="47">
        <v>0.06</v>
      </c>
      <c r="R42" s="47">
        <v>0.1</v>
      </c>
      <c r="S42" s="47">
        <v>0.1</v>
      </c>
      <c r="T42" s="47">
        <v>0.05</v>
      </c>
      <c r="U42" s="57" t="s">
        <v>68</v>
      </c>
      <c r="V42" s="43" t="s">
        <v>76</v>
      </c>
      <c r="W42" s="48" t="s">
        <v>284</v>
      </c>
      <c r="X42" s="48" t="s">
        <v>304</v>
      </c>
      <c r="Y42" s="48" t="s">
        <v>307</v>
      </c>
      <c r="Z42" s="48" t="s">
        <v>307</v>
      </c>
    </row>
    <row r="43" spans="1:26" ht="108" x14ac:dyDescent="0.3">
      <c r="A43" s="92" t="s">
        <v>37</v>
      </c>
      <c r="B43" s="51" t="s">
        <v>266</v>
      </c>
      <c r="C43" s="51" t="s">
        <v>60</v>
      </c>
      <c r="D43" s="52">
        <v>1</v>
      </c>
      <c r="E43" s="53">
        <f>SUM(H43:T43)</f>
        <v>0.99923333333333353</v>
      </c>
      <c r="F43" s="54" t="s">
        <v>84</v>
      </c>
      <c r="G43" s="51" t="s">
        <v>102</v>
      </c>
      <c r="H43" s="55">
        <f>SUM(H44:H46)/3</f>
        <v>0.37333333333333335</v>
      </c>
      <c r="I43" s="55">
        <f t="shared" ref="I43:T43" si="19">SUM(I44:I46)/3</f>
        <v>0.34223333333333333</v>
      </c>
      <c r="J43" s="55">
        <f t="shared" si="19"/>
        <v>2.8999999999999998E-2</v>
      </c>
      <c r="K43" s="55">
        <f t="shared" si="19"/>
        <v>1.5666666666666666E-2</v>
      </c>
      <c r="L43" s="55">
        <f t="shared" si="19"/>
        <v>1.5666666666666666E-2</v>
      </c>
      <c r="M43" s="55">
        <f t="shared" si="19"/>
        <v>2.4433333333333335E-2</v>
      </c>
      <c r="N43" s="55">
        <f t="shared" si="19"/>
        <v>2.2233333333333331E-2</v>
      </c>
      <c r="O43" s="55">
        <f t="shared" si="19"/>
        <v>0.03</v>
      </c>
      <c r="P43" s="55">
        <f t="shared" si="19"/>
        <v>6.3333333333333339E-2</v>
      </c>
      <c r="Q43" s="55">
        <f t="shared" si="19"/>
        <v>8.3333333333333329E-2</v>
      </c>
      <c r="R43" s="55">
        <f t="shared" si="19"/>
        <v>0</v>
      </c>
      <c r="S43" s="55">
        <f t="shared" si="19"/>
        <v>0</v>
      </c>
      <c r="T43" s="55">
        <f t="shared" si="19"/>
        <v>0</v>
      </c>
      <c r="U43" s="56" t="s">
        <v>69</v>
      </c>
      <c r="V43" s="51" t="s">
        <v>77</v>
      </c>
      <c r="W43" s="41" t="s">
        <v>284</v>
      </c>
      <c r="X43" s="41" t="s">
        <v>295</v>
      </c>
      <c r="Y43" s="41" t="s">
        <v>307</v>
      </c>
      <c r="Z43" s="41" t="s">
        <v>307</v>
      </c>
    </row>
    <row r="44" spans="1:26" ht="108" x14ac:dyDescent="0.3">
      <c r="A44" s="93" t="s">
        <v>138</v>
      </c>
      <c r="B44" s="43" t="s">
        <v>282</v>
      </c>
      <c r="C44" s="43" t="s">
        <v>60</v>
      </c>
      <c r="D44" s="44">
        <v>1</v>
      </c>
      <c r="E44" s="45">
        <f>SUM(H44:T44)</f>
        <v>0.99770000000000003</v>
      </c>
      <c r="F44" s="46" t="s">
        <v>141</v>
      </c>
      <c r="G44" s="43" t="s">
        <v>210</v>
      </c>
      <c r="H44" s="83">
        <v>0.12</v>
      </c>
      <c r="I44" s="83">
        <v>2.6700000000000002E-2</v>
      </c>
      <c r="J44" s="83">
        <v>8.6999999999999994E-2</v>
      </c>
      <c r="K44" s="83">
        <v>4.7E-2</v>
      </c>
      <c r="L44" s="47">
        <v>4.7E-2</v>
      </c>
      <c r="M44" s="47">
        <v>7.3300000000000004E-2</v>
      </c>
      <c r="N44" s="47">
        <v>6.6699999999999995E-2</v>
      </c>
      <c r="O44" s="47">
        <v>0.09</v>
      </c>
      <c r="P44" s="47">
        <v>0.19</v>
      </c>
      <c r="Q44" s="47">
        <v>0.25</v>
      </c>
      <c r="R44" s="47">
        <v>0</v>
      </c>
      <c r="S44" s="47">
        <v>0</v>
      </c>
      <c r="T44" s="47">
        <v>0</v>
      </c>
      <c r="U44" s="94" t="s">
        <v>208</v>
      </c>
      <c r="V44" s="43" t="s">
        <v>77</v>
      </c>
      <c r="W44" s="48" t="s">
        <v>284</v>
      </c>
      <c r="X44" s="48" t="s">
        <v>295</v>
      </c>
      <c r="Y44" s="48" t="s">
        <v>307</v>
      </c>
      <c r="Z44" s="48" t="s">
        <v>307</v>
      </c>
    </row>
    <row r="45" spans="1:26" ht="108" x14ac:dyDescent="0.3">
      <c r="A45" s="93" t="s">
        <v>139</v>
      </c>
      <c r="B45" s="43" t="s">
        <v>267</v>
      </c>
      <c r="C45" s="43" t="s">
        <v>60</v>
      </c>
      <c r="D45" s="46">
        <v>1</v>
      </c>
      <c r="E45" s="45">
        <f t="shared" ref="E45:E46" si="20">SUM(H45:T45)</f>
        <v>1</v>
      </c>
      <c r="F45" s="46" t="s">
        <v>142</v>
      </c>
      <c r="G45" s="43" t="s">
        <v>211</v>
      </c>
      <c r="H45" s="47">
        <v>1</v>
      </c>
      <c r="I45" s="47">
        <v>0</v>
      </c>
      <c r="J45" s="47">
        <v>0</v>
      </c>
      <c r="K45" s="47">
        <v>0</v>
      </c>
      <c r="L45" s="47">
        <v>0</v>
      </c>
      <c r="M45" s="47">
        <v>0</v>
      </c>
      <c r="N45" s="47">
        <v>0</v>
      </c>
      <c r="O45" s="47">
        <v>0</v>
      </c>
      <c r="P45" s="47">
        <v>0</v>
      </c>
      <c r="Q45" s="47">
        <v>0</v>
      </c>
      <c r="R45" s="47">
        <v>0</v>
      </c>
      <c r="S45" s="47">
        <v>0</v>
      </c>
      <c r="T45" s="82">
        <v>0</v>
      </c>
      <c r="U45" s="111" t="s">
        <v>209</v>
      </c>
      <c r="V45" s="43" t="s">
        <v>77</v>
      </c>
      <c r="W45" s="48" t="s">
        <v>284</v>
      </c>
      <c r="X45" s="48" t="s">
        <v>295</v>
      </c>
      <c r="Y45" s="48" t="s">
        <v>307</v>
      </c>
      <c r="Z45" s="48" t="s">
        <v>307</v>
      </c>
    </row>
    <row r="46" spans="1:26" ht="108" x14ac:dyDescent="0.3">
      <c r="A46" s="93" t="s">
        <v>140</v>
      </c>
      <c r="B46" s="43" t="s">
        <v>268</v>
      </c>
      <c r="C46" s="43" t="s">
        <v>60</v>
      </c>
      <c r="D46" s="46">
        <v>1</v>
      </c>
      <c r="E46" s="45">
        <f t="shared" si="20"/>
        <v>1</v>
      </c>
      <c r="F46" s="46" t="s">
        <v>143</v>
      </c>
      <c r="G46" s="43" t="s">
        <v>212</v>
      </c>
      <c r="H46" s="47">
        <v>0</v>
      </c>
      <c r="I46" s="47">
        <v>1</v>
      </c>
      <c r="J46" s="47">
        <v>0</v>
      </c>
      <c r="K46" s="47">
        <v>0</v>
      </c>
      <c r="L46" s="47">
        <v>0</v>
      </c>
      <c r="M46" s="47">
        <v>0</v>
      </c>
      <c r="N46" s="47">
        <v>0</v>
      </c>
      <c r="O46" s="47">
        <v>0</v>
      </c>
      <c r="P46" s="47">
        <v>0</v>
      </c>
      <c r="Q46" s="47">
        <v>0</v>
      </c>
      <c r="R46" s="47">
        <v>0</v>
      </c>
      <c r="S46" s="47">
        <v>0</v>
      </c>
      <c r="T46" s="82">
        <v>0</v>
      </c>
      <c r="U46" s="94" t="s">
        <v>238</v>
      </c>
      <c r="V46" s="43" t="s">
        <v>77</v>
      </c>
      <c r="W46" s="48" t="s">
        <v>236</v>
      </c>
      <c r="X46" s="48" t="s">
        <v>295</v>
      </c>
      <c r="Y46" s="48" t="s">
        <v>307</v>
      </c>
      <c r="Z46" s="48" t="s">
        <v>307</v>
      </c>
    </row>
    <row r="47" spans="1:26" ht="198" x14ac:dyDescent="0.3">
      <c r="A47" s="63" t="s">
        <v>39</v>
      </c>
      <c r="B47" s="64" t="s">
        <v>38</v>
      </c>
      <c r="C47" s="95" t="s">
        <v>62</v>
      </c>
      <c r="D47" s="66">
        <v>1</v>
      </c>
      <c r="E47" s="67">
        <f t="shared" ref="E47:E63" si="21">SUM(H47:T47)</f>
        <v>1.0010666666666668</v>
      </c>
      <c r="F47" s="68" t="s">
        <v>57</v>
      </c>
      <c r="G47" s="65" t="s">
        <v>97</v>
      </c>
      <c r="H47" s="69">
        <f>H48</f>
        <v>0.25110000000000005</v>
      </c>
      <c r="I47" s="69">
        <f t="shared" ref="I47:T47" si="22">I48</f>
        <v>2.7766666666666665E-2</v>
      </c>
      <c r="J47" s="69">
        <f t="shared" si="22"/>
        <v>2.7766666666666665E-2</v>
      </c>
      <c r="K47" s="69">
        <f t="shared" si="22"/>
        <v>2.7766666666666665E-2</v>
      </c>
      <c r="L47" s="69">
        <f t="shared" si="22"/>
        <v>0.18333333333333335</v>
      </c>
      <c r="M47" s="69">
        <f t="shared" si="22"/>
        <v>7.3333333333333334E-2</v>
      </c>
      <c r="N47" s="69">
        <f t="shared" si="22"/>
        <v>0.30000000000000004</v>
      </c>
      <c r="O47" s="69">
        <f t="shared" si="22"/>
        <v>0</v>
      </c>
      <c r="P47" s="69">
        <f t="shared" si="22"/>
        <v>0</v>
      </c>
      <c r="Q47" s="69">
        <f t="shared" si="22"/>
        <v>5.6666666666666671E-2</v>
      </c>
      <c r="R47" s="69">
        <f t="shared" si="22"/>
        <v>1.6666666666666666E-2</v>
      </c>
      <c r="S47" s="69">
        <f t="shared" si="22"/>
        <v>1.6666666666666666E-2</v>
      </c>
      <c r="T47" s="69">
        <f t="shared" si="22"/>
        <v>0.02</v>
      </c>
      <c r="U47" s="70" t="s">
        <v>66</v>
      </c>
      <c r="V47" s="65" t="s">
        <v>56</v>
      </c>
      <c r="W47" s="71" t="s">
        <v>234</v>
      </c>
      <c r="X47" s="71" t="s">
        <v>294</v>
      </c>
      <c r="Y47" s="71" t="s">
        <v>307</v>
      </c>
      <c r="Z47" s="71" t="s">
        <v>307</v>
      </c>
    </row>
    <row r="48" spans="1:26" ht="198" x14ac:dyDescent="0.3">
      <c r="A48" s="92" t="s">
        <v>40</v>
      </c>
      <c r="B48" s="51" t="s">
        <v>269</v>
      </c>
      <c r="C48" s="51" t="s">
        <v>62</v>
      </c>
      <c r="D48" s="52">
        <v>1</v>
      </c>
      <c r="E48" s="53">
        <f>SUM(H48:T48)</f>
        <v>1.0010666666666668</v>
      </c>
      <c r="F48" s="54" t="s">
        <v>84</v>
      </c>
      <c r="G48" s="51" t="s">
        <v>103</v>
      </c>
      <c r="H48" s="55">
        <f>SUM(H49:H51)/3</f>
        <v>0.25110000000000005</v>
      </c>
      <c r="I48" s="55">
        <f t="shared" ref="I48:T48" si="23">SUM(I49:I51)/3</f>
        <v>2.7766666666666665E-2</v>
      </c>
      <c r="J48" s="55">
        <f t="shared" si="23"/>
        <v>2.7766666666666665E-2</v>
      </c>
      <c r="K48" s="55">
        <f t="shared" si="23"/>
        <v>2.7766666666666665E-2</v>
      </c>
      <c r="L48" s="55">
        <f t="shared" si="23"/>
        <v>0.18333333333333335</v>
      </c>
      <c r="M48" s="55">
        <f t="shared" si="23"/>
        <v>7.3333333333333334E-2</v>
      </c>
      <c r="N48" s="55">
        <f>SUM(N49:N51)/3</f>
        <v>0.30000000000000004</v>
      </c>
      <c r="O48" s="55">
        <f t="shared" si="23"/>
        <v>0</v>
      </c>
      <c r="P48" s="55">
        <f t="shared" si="23"/>
        <v>0</v>
      </c>
      <c r="Q48" s="55">
        <f t="shared" si="23"/>
        <v>5.6666666666666671E-2</v>
      </c>
      <c r="R48" s="55">
        <f t="shared" si="23"/>
        <v>1.6666666666666666E-2</v>
      </c>
      <c r="S48" s="55">
        <f t="shared" si="23"/>
        <v>1.6666666666666666E-2</v>
      </c>
      <c r="T48" s="55">
        <f t="shared" si="23"/>
        <v>0.02</v>
      </c>
      <c r="U48" s="56" t="s">
        <v>70</v>
      </c>
      <c r="V48" s="51" t="s">
        <v>78</v>
      </c>
      <c r="W48" s="41" t="s">
        <v>236</v>
      </c>
      <c r="X48" s="41" t="s">
        <v>294</v>
      </c>
      <c r="Y48" s="41" t="s">
        <v>307</v>
      </c>
      <c r="Z48" s="41" t="s">
        <v>307</v>
      </c>
    </row>
    <row r="49" spans="1:26" ht="108" x14ac:dyDescent="0.3">
      <c r="A49" s="93" t="s">
        <v>144</v>
      </c>
      <c r="B49" s="43" t="s">
        <v>270</v>
      </c>
      <c r="C49" s="43" t="s">
        <v>147</v>
      </c>
      <c r="D49" s="46">
        <v>12</v>
      </c>
      <c r="E49" s="45">
        <f>SUM(H49:T49)</f>
        <v>1.0032000000000001</v>
      </c>
      <c r="F49" s="46" t="s">
        <v>123</v>
      </c>
      <c r="G49" s="43" t="s">
        <v>190</v>
      </c>
      <c r="H49" s="47">
        <v>8.3299999999999999E-2</v>
      </c>
      <c r="I49" s="47">
        <v>8.3299999999999999E-2</v>
      </c>
      <c r="J49" s="47">
        <v>8.3299999999999999E-2</v>
      </c>
      <c r="K49" s="47">
        <v>8.3299999999999999E-2</v>
      </c>
      <c r="L49" s="47">
        <v>0.22</v>
      </c>
      <c r="M49" s="47">
        <v>0.22</v>
      </c>
      <c r="N49" s="47">
        <v>0.23</v>
      </c>
      <c r="O49" s="47">
        <v>0</v>
      </c>
      <c r="P49" s="47">
        <v>0</v>
      </c>
      <c r="Q49" s="47">
        <v>0</v>
      </c>
      <c r="R49" s="47">
        <v>0</v>
      </c>
      <c r="S49" s="47">
        <v>0</v>
      </c>
      <c r="T49" s="47">
        <v>0</v>
      </c>
      <c r="U49" s="57" t="s">
        <v>186</v>
      </c>
      <c r="V49" s="43" t="s">
        <v>187</v>
      </c>
      <c r="W49" s="48" t="s">
        <v>284</v>
      </c>
      <c r="X49" s="48" t="s">
        <v>294</v>
      </c>
      <c r="Y49" s="48" t="s">
        <v>307</v>
      </c>
      <c r="Z49" s="48" t="s">
        <v>307</v>
      </c>
    </row>
    <row r="50" spans="1:26" ht="126" x14ac:dyDescent="0.3">
      <c r="A50" s="93" t="s">
        <v>145</v>
      </c>
      <c r="B50" s="43" t="s">
        <v>300</v>
      </c>
      <c r="C50" s="43" t="s">
        <v>148</v>
      </c>
      <c r="D50" s="46">
        <v>3</v>
      </c>
      <c r="E50" s="45">
        <f>SUM(H50:T50)</f>
        <v>1</v>
      </c>
      <c r="F50" s="46" t="s">
        <v>123</v>
      </c>
      <c r="G50" s="43" t="s">
        <v>191</v>
      </c>
      <c r="H50" s="47">
        <v>0.33</v>
      </c>
      <c r="I50" s="47">
        <v>0</v>
      </c>
      <c r="J50" s="47">
        <v>0</v>
      </c>
      <c r="K50" s="47">
        <v>0</v>
      </c>
      <c r="L50" s="47">
        <v>0.33</v>
      </c>
      <c r="M50" s="47">
        <v>0</v>
      </c>
      <c r="N50" s="47">
        <v>0.34</v>
      </c>
      <c r="O50" s="47">
        <v>0</v>
      </c>
      <c r="P50" s="47">
        <v>0</v>
      </c>
      <c r="Q50" s="47">
        <v>0</v>
      </c>
      <c r="R50" s="47">
        <v>0</v>
      </c>
      <c r="S50" s="47">
        <v>0</v>
      </c>
      <c r="T50" s="47">
        <v>0</v>
      </c>
      <c r="U50" s="57" t="s">
        <v>70</v>
      </c>
      <c r="V50" s="43" t="s">
        <v>189</v>
      </c>
      <c r="W50" s="48" t="s">
        <v>284</v>
      </c>
      <c r="X50" s="48" t="s">
        <v>294</v>
      </c>
      <c r="Y50" s="48" t="s">
        <v>307</v>
      </c>
      <c r="Z50" s="48" t="s">
        <v>307</v>
      </c>
    </row>
    <row r="51" spans="1:26" ht="198.6" thickBot="1" x14ac:dyDescent="0.35">
      <c r="A51" s="93" t="s">
        <v>146</v>
      </c>
      <c r="B51" s="43" t="s">
        <v>271</v>
      </c>
      <c r="C51" s="43" t="s">
        <v>62</v>
      </c>
      <c r="D51" s="46">
        <v>6</v>
      </c>
      <c r="E51" s="45">
        <f t="shared" ref="E51" si="24">SUM(H51:T51)</f>
        <v>1.0000000000000002</v>
      </c>
      <c r="F51" s="46" t="s">
        <v>123</v>
      </c>
      <c r="G51" s="43" t="s">
        <v>192</v>
      </c>
      <c r="H51" s="47">
        <v>0.34</v>
      </c>
      <c r="I51" s="47">
        <v>0</v>
      </c>
      <c r="J51" s="47">
        <v>0</v>
      </c>
      <c r="K51" s="47">
        <v>0</v>
      </c>
      <c r="L51" s="47">
        <v>0</v>
      </c>
      <c r="M51" s="47">
        <v>0</v>
      </c>
      <c r="N51" s="47">
        <v>0.33</v>
      </c>
      <c r="O51" s="47">
        <v>0</v>
      </c>
      <c r="P51" s="47">
        <v>0</v>
      </c>
      <c r="Q51" s="47">
        <v>0.17</v>
      </c>
      <c r="R51" s="47">
        <v>0.05</v>
      </c>
      <c r="S51" s="47">
        <v>0.05</v>
      </c>
      <c r="T51" s="47">
        <v>0.06</v>
      </c>
      <c r="U51" s="57" t="s">
        <v>70</v>
      </c>
      <c r="V51" s="43" t="s">
        <v>188</v>
      </c>
      <c r="W51" s="48" t="s">
        <v>284</v>
      </c>
      <c r="X51" s="48" t="s">
        <v>294</v>
      </c>
      <c r="Y51" s="48" t="s">
        <v>307</v>
      </c>
      <c r="Z51" s="48" t="s">
        <v>307</v>
      </c>
    </row>
    <row r="52" spans="1:26" ht="108.6" thickBot="1" x14ac:dyDescent="0.35">
      <c r="A52" s="63" t="s">
        <v>43</v>
      </c>
      <c r="B52" s="64" t="s">
        <v>180</v>
      </c>
      <c r="C52" s="65" t="s">
        <v>61</v>
      </c>
      <c r="D52" s="66">
        <v>1</v>
      </c>
      <c r="E52" s="67">
        <f t="shared" si="21"/>
        <v>0.99999999999999989</v>
      </c>
      <c r="F52" s="68" t="s">
        <v>57</v>
      </c>
      <c r="G52" s="65" t="s">
        <v>98</v>
      </c>
      <c r="H52" s="69">
        <f>H53</f>
        <v>6.25E-2</v>
      </c>
      <c r="I52" s="69">
        <f t="shared" ref="I52:T52" si="25">I53</f>
        <v>0.05</v>
      </c>
      <c r="J52" s="69">
        <f t="shared" si="25"/>
        <v>0.17499999999999999</v>
      </c>
      <c r="K52" s="69">
        <f t="shared" si="25"/>
        <v>0.17499999999999999</v>
      </c>
      <c r="L52" s="69">
        <f t="shared" si="25"/>
        <v>0.11749999999999999</v>
      </c>
      <c r="M52" s="69">
        <f t="shared" si="25"/>
        <v>7.2500000000000009E-2</v>
      </c>
      <c r="N52" s="69">
        <f t="shared" si="25"/>
        <v>8.5000000000000006E-2</v>
      </c>
      <c r="O52" s="69">
        <f t="shared" si="25"/>
        <v>0.14000000000000001</v>
      </c>
      <c r="P52" s="69">
        <f t="shared" si="25"/>
        <v>0.04</v>
      </c>
      <c r="Q52" s="69">
        <f t="shared" si="25"/>
        <v>4.4999999999999998E-2</v>
      </c>
      <c r="R52" s="69">
        <f t="shared" si="25"/>
        <v>2.5000000000000001E-3</v>
      </c>
      <c r="S52" s="69">
        <f t="shared" si="25"/>
        <v>2.2499999999999999E-2</v>
      </c>
      <c r="T52" s="69">
        <f t="shared" si="25"/>
        <v>1.2500000000000001E-2</v>
      </c>
      <c r="U52" s="70" t="s">
        <v>66</v>
      </c>
      <c r="V52" s="65" t="s">
        <v>79</v>
      </c>
      <c r="W52" s="33" t="s">
        <v>236</v>
      </c>
      <c r="X52" s="33" t="s">
        <v>292</v>
      </c>
      <c r="Y52" s="33" t="s">
        <v>307</v>
      </c>
      <c r="Z52" s="33" t="s">
        <v>307</v>
      </c>
    </row>
    <row r="53" spans="1:26" ht="108" x14ac:dyDescent="0.3">
      <c r="A53" s="92" t="s">
        <v>44</v>
      </c>
      <c r="B53" s="51" t="s">
        <v>272</v>
      </c>
      <c r="C53" s="51" t="s">
        <v>61</v>
      </c>
      <c r="D53" s="52">
        <v>1</v>
      </c>
      <c r="E53" s="53">
        <f>SUM(H53:T53)</f>
        <v>0.99999999999999989</v>
      </c>
      <c r="F53" s="54" t="s">
        <v>84</v>
      </c>
      <c r="G53" s="51" t="s">
        <v>104</v>
      </c>
      <c r="H53" s="55">
        <f>SUM(H54:H57)/4</f>
        <v>6.25E-2</v>
      </c>
      <c r="I53" s="55">
        <f t="shared" ref="I53:T53" si="26">SUM(I54:I57)/4</f>
        <v>0.05</v>
      </c>
      <c r="J53" s="55">
        <f t="shared" si="26"/>
        <v>0.17499999999999999</v>
      </c>
      <c r="K53" s="55">
        <f t="shared" si="26"/>
        <v>0.17499999999999999</v>
      </c>
      <c r="L53" s="55">
        <f t="shared" si="26"/>
        <v>0.11749999999999999</v>
      </c>
      <c r="M53" s="55">
        <f t="shared" si="26"/>
        <v>7.2500000000000009E-2</v>
      </c>
      <c r="N53" s="55">
        <f t="shared" si="26"/>
        <v>8.5000000000000006E-2</v>
      </c>
      <c r="O53" s="55">
        <f t="shared" si="26"/>
        <v>0.14000000000000001</v>
      </c>
      <c r="P53" s="55">
        <f t="shared" si="26"/>
        <v>0.04</v>
      </c>
      <c r="Q53" s="55">
        <f t="shared" si="26"/>
        <v>4.4999999999999998E-2</v>
      </c>
      <c r="R53" s="55">
        <f t="shared" si="26"/>
        <v>2.5000000000000001E-3</v>
      </c>
      <c r="S53" s="55">
        <f t="shared" si="26"/>
        <v>2.2499999999999999E-2</v>
      </c>
      <c r="T53" s="55">
        <f t="shared" si="26"/>
        <v>1.2500000000000001E-2</v>
      </c>
      <c r="U53" s="56" t="s">
        <v>71</v>
      </c>
      <c r="V53" s="51" t="s">
        <v>79</v>
      </c>
      <c r="W53" s="41" t="s">
        <v>284</v>
      </c>
      <c r="X53" s="41" t="s">
        <v>292</v>
      </c>
      <c r="Y53" s="41" t="s">
        <v>307</v>
      </c>
      <c r="Z53" s="41" t="s">
        <v>307</v>
      </c>
    </row>
    <row r="54" spans="1:26" ht="72" x14ac:dyDescent="0.3">
      <c r="A54" s="93" t="s">
        <v>149</v>
      </c>
      <c r="B54" s="43" t="s">
        <v>273</v>
      </c>
      <c r="C54" s="43" t="s">
        <v>199</v>
      </c>
      <c r="D54" s="46">
        <v>1</v>
      </c>
      <c r="E54" s="45">
        <f>SUM(H54:T54)</f>
        <v>1</v>
      </c>
      <c r="F54" s="46" t="s">
        <v>112</v>
      </c>
      <c r="G54" s="43" t="s">
        <v>203</v>
      </c>
      <c r="H54" s="47">
        <v>0.25</v>
      </c>
      <c r="I54" s="47">
        <v>0</v>
      </c>
      <c r="J54" s="47">
        <v>0</v>
      </c>
      <c r="K54" s="47">
        <v>0</v>
      </c>
      <c r="L54" s="47">
        <v>0.2</v>
      </c>
      <c r="M54" s="47">
        <v>7.0000000000000007E-2</v>
      </c>
      <c r="N54" s="47">
        <v>7.0000000000000007E-2</v>
      </c>
      <c r="O54" s="47">
        <v>0.16</v>
      </c>
      <c r="P54" s="47">
        <v>0.16</v>
      </c>
      <c r="Q54" s="47">
        <v>0.08</v>
      </c>
      <c r="R54" s="47">
        <v>0.01</v>
      </c>
      <c r="S54" s="47">
        <v>0</v>
      </c>
      <c r="T54" s="47">
        <v>0</v>
      </c>
      <c r="U54" s="57" t="s">
        <v>71</v>
      </c>
      <c r="V54" s="43" t="s">
        <v>79</v>
      </c>
      <c r="W54" s="48" t="s">
        <v>284</v>
      </c>
      <c r="X54" s="48" t="s">
        <v>292</v>
      </c>
      <c r="Y54" s="48" t="s">
        <v>307</v>
      </c>
      <c r="Z54" s="48" t="s">
        <v>307</v>
      </c>
    </row>
    <row r="55" spans="1:26" ht="108" x14ac:dyDescent="0.3">
      <c r="A55" s="93" t="s">
        <v>150</v>
      </c>
      <c r="B55" s="43" t="s">
        <v>274</v>
      </c>
      <c r="C55" s="43" t="s">
        <v>61</v>
      </c>
      <c r="D55" s="46">
        <v>6</v>
      </c>
      <c r="E55" s="45">
        <f t="shared" ref="E55:E57" si="27">SUM(H55:T55)</f>
        <v>1</v>
      </c>
      <c r="F55" s="46" t="s">
        <v>201</v>
      </c>
      <c r="G55" s="43" t="s">
        <v>204</v>
      </c>
      <c r="H55" s="47">
        <v>0</v>
      </c>
      <c r="I55" s="47">
        <v>0.2</v>
      </c>
      <c r="J55" s="47">
        <v>0</v>
      </c>
      <c r="K55" s="47">
        <v>0</v>
      </c>
      <c r="L55" s="47">
        <v>0.17</v>
      </c>
      <c r="M55" s="47">
        <v>0.17</v>
      </c>
      <c r="N55" s="47">
        <v>0.17</v>
      </c>
      <c r="O55" s="47">
        <v>0.1</v>
      </c>
      <c r="P55" s="47">
        <v>0</v>
      </c>
      <c r="Q55" s="47">
        <v>0.1</v>
      </c>
      <c r="R55" s="47">
        <v>0</v>
      </c>
      <c r="S55" s="47">
        <v>0.09</v>
      </c>
      <c r="T55" s="47">
        <v>0</v>
      </c>
      <c r="U55" s="57" t="s">
        <v>71</v>
      </c>
      <c r="V55" s="43" t="s">
        <v>79</v>
      </c>
      <c r="W55" s="48" t="s">
        <v>284</v>
      </c>
      <c r="X55" s="48" t="s">
        <v>297</v>
      </c>
      <c r="Y55" s="48" t="s">
        <v>307</v>
      </c>
      <c r="Z55" s="48" t="s">
        <v>307</v>
      </c>
    </row>
    <row r="56" spans="1:26" ht="72" x14ac:dyDescent="0.3">
      <c r="A56" s="93" t="s">
        <v>151</v>
      </c>
      <c r="B56" s="43" t="s">
        <v>275</v>
      </c>
      <c r="C56" s="43" t="s">
        <v>199</v>
      </c>
      <c r="D56" s="45">
        <v>1</v>
      </c>
      <c r="E56" s="45">
        <f t="shared" si="27"/>
        <v>1</v>
      </c>
      <c r="F56" s="46" t="s">
        <v>202</v>
      </c>
      <c r="G56" s="43" t="s">
        <v>205</v>
      </c>
      <c r="H56" s="47">
        <v>0</v>
      </c>
      <c r="I56" s="47">
        <v>0</v>
      </c>
      <c r="J56" s="47">
        <v>0.7</v>
      </c>
      <c r="K56" s="47">
        <v>0</v>
      </c>
      <c r="L56" s="47">
        <v>0.1</v>
      </c>
      <c r="M56" s="47">
        <v>0.05</v>
      </c>
      <c r="N56" s="47">
        <v>0.1</v>
      </c>
      <c r="O56" s="47">
        <v>0</v>
      </c>
      <c r="P56" s="47">
        <v>0</v>
      </c>
      <c r="Q56" s="47">
        <v>0</v>
      </c>
      <c r="R56" s="47">
        <v>0</v>
      </c>
      <c r="S56" s="47">
        <v>0</v>
      </c>
      <c r="T56" s="47">
        <v>0.05</v>
      </c>
      <c r="U56" s="57" t="s">
        <v>71</v>
      </c>
      <c r="V56" s="43" t="s">
        <v>79</v>
      </c>
      <c r="W56" s="48" t="s">
        <v>284</v>
      </c>
      <c r="X56" s="48" t="s">
        <v>292</v>
      </c>
      <c r="Y56" s="48" t="s">
        <v>307</v>
      </c>
      <c r="Z56" s="48" t="s">
        <v>307</v>
      </c>
    </row>
    <row r="57" spans="1:26" ht="72.599999999999994" thickBot="1" x14ac:dyDescent="0.35">
      <c r="A57" s="93" t="s">
        <v>152</v>
      </c>
      <c r="B57" s="43" t="s">
        <v>276</v>
      </c>
      <c r="C57" s="43" t="s">
        <v>199</v>
      </c>
      <c r="D57" s="46">
        <v>1</v>
      </c>
      <c r="E57" s="45">
        <f t="shared" si="27"/>
        <v>1</v>
      </c>
      <c r="F57" s="46" t="s">
        <v>200</v>
      </c>
      <c r="G57" s="43" t="s">
        <v>206</v>
      </c>
      <c r="H57" s="47">
        <v>0</v>
      </c>
      <c r="I57" s="47">
        <v>0</v>
      </c>
      <c r="J57" s="47">
        <v>0</v>
      </c>
      <c r="K57" s="47">
        <v>0.7</v>
      </c>
      <c r="L57" s="47">
        <v>0</v>
      </c>
      <c r="M57" s="47">
        <v>0</v>
      </c>
      <c r="N57" s="47">
        <v>0</v>
      </c>
      <c r="O57" s="47">
        <v>0.3</v>
      </c>
      <c r="P57" s="47">
        <v>0</v>
      </c>
      <c r="Q57" s="47">
        <v>0</v>
      </c>
      <c r="R57" s="47">
        <v>0</v>
      </c>
      <c r="S57" s="47">
        <v>0</v>
      </c>
      <c r="T57" s="47">
        <v>0</v>
      </c>
      <c r="U57" s="57" t="s">
        <v>71</v>
      </c>
      <c r="V57" s="43" t="s">
        <v>79</v>
      </c>
      <c r="W57" s="48" t="s">
        <v>284</v>
      </c>
      <c r="X57" s="48" t="s">
        <v>292</v>
      </c>
      <c r="Y57" s="48" t="s">
        <v>307</v>
      </c>
      <c r="Z57" s="48" t="s">
        <v>307</v>
      </c>
    </row>
    <row r="58" spans="1:26" ht="90.6" thickBot="1" x14ac:dyDescent="0.35">
      <c r="A58" s="63" t="s">
        <v>45</v>
      </c>
      <c r="B58" s="64" t="s">
        <v>181</v>
      </c>
      <c r="C58" s="65" t="s">
        <v>63</v>
      </c>
      <c r="D58" s="66">
        <v>1</v>
      </c>
      <c r="E58" s="67">
        <f t="shared" si="21"/>
        <v>1.0000000000000002</v>
      </c>
      <c r="F58" s="68" t="s">
        <v>57</v>
      </c>
      <c r="G58" s="65" t="s">
        <v>99</v>
      </c>
      <c r="H58" s="69">
        <f>H59</f>
        <v>0.10000000000000002</v>
      </c>
      <c r="I58" s="69">
        <f t="shared" ref="I58:T58" si="28">I59</f>
        <v>0.10000000000000002</v>
      </c>
      <c r="J58" s="69">
        <f t="shared" si="28"/>
        <v>0.10000000000000002</v>
      </c>
      <c r="K58" s="69">
        <f t="shared" si="28"/>
        <v>0</v>
      </c>
      <c r="L58" s="69">
        <f t="shared" si="28"/>
        <v>0.10000000000000002</v>
      </c>
      <c r="M58" s="69">
        <f t="shared" si="28"/>
        <v>0.10000000000000002</v>
      </c>
      <c r="N58" s="69">
        <f t="shared" si="28"/>
        <v>0.10000000000000002</v>
      </c>
      <c r="O58" s="69">
        <f t="shared" si="28"/>
        <v>0.20000000000000004</v>
      </c>
      <c r="P58" s="69">
        <f t="shared" si="28"/>
        <v>0.10000000000000002</v>
      </c>
      <c r="Q58" s="69">
        <f t="shared" si="28"/>
        <v>0.10000000000000002</v>
      </c>
      <c r="R58" s="69">
        <f t="shared" si="28"/>
        <v>0</v>
      </c>
      <c r="S58" s="69">
        <f t="shared" si="28"/>
        <v>0</v>
      </c>
      <c r="T58" s="69">
        <f t="shared" si="28"/>
        <v>0</v>
      </c>
      <c r="U58" s="70" t="s">
        <v>66</v>
      </c>
      <c r="V58" s="95" t="s">
        <v>80</v>
      </c>
      <c r="W58" s="33" t="s">
        <v>236</v>
      </c>
      <c r="X58" s="33" t="s">
        <v>293</v>
      </c>
      <c r="Y58" s="33" t="s">
        <v>307</v>
      </c>
      <c r="Z58" s="33" t="s">
        <v>307</v>
      </c>
    </row>
    <row r="59" spans="1:26" ht="90" x14ac:dyDescent="0.3">
      <c r="A59" s="92" t="s">
        <v>46</v>
      </c>
      <c r="B59" s="51" t="s">
        <v>277</v>
      </c>
      <c r="C59" s="51" t="s">
        <v>63</v>
      </c>
      <c r="D59" s="52">
        <v>1</v>
      </c>
      <c r="E59" s="53">
        <f t="shared" si="21"/>
        <v>1.0000000000000002</v>
      </c>
      <c r="F59" s="54" t="s">
        <v>84</v>
      </c>
      <c r="G59" s="51" t="s">
        <v>105</v>
      </c>
      <c r="H59" s="55">
        <f>SUM(H60:H62)/3</f>
        <v>0.10000000000000002</v>
      </c>
      <c r="I59" s="55">
        <f t="shared" ref="I59:T59" si="29">SUM(I60:I62)/3</f>
        <v>0.10000000000000002</v>
      </c>
      <c r="J59" s="55">
        <f t="shared" si="29"/>
        <v>0.10000000000000002</v>
      </c>
      <c r="K59" s="55">
        <f t="shared" si="29"/>
        <v>0</v>
      </c>
      <c r="L59" s="55">
        <f t="shared" si="29"/>
        <v>0.10000000000000002</v>
      </c>
      <c r="M59" s="55">
        <f t="shared" si="29"/>
        <v>0.10000000000000002</v>
      </c>
      <c r="N59" s="55">
        <f t="shared" si="29"/>
        <v>0.10000000000000002</v>
      </c>
      <c r="O59" s="55">
        <f>SUM(O60:O62)/3</f>
        <v>0.20000000000000004</v>
      </c>
      <c r="P59" s="55">
        <f t="shared" si="29"/>
        <v>0.10000000000000002</v>
      </c>
      <c r="Q59" s="55">
        <f t="shared" si="29"/>
        <v>0.10000000000000002</v>
      </c>
      <c r="R59" s="55">
        <f t="shared" si="29"/>
        <v>0</v>
      </c>
      <c r="S59" s="55">
        <f t="shared" si="29"/>
        <v>0</v>
      </c>
      <c r="T59" s="55">
        <f t="shared" si="29"/>
        <v>0</v>
      </c>
      <c r="U59" s="56" t="s">
        <v>72</v>
      </c>
      <c r="V59" s="51" t="s">
        <v>80</v>
      </c>
      <c r="W59" s="41" t="s">
        <v>284</v>
      </c>
      <c r="X59" s="41" t="s">
        <v>293</v>
      </c>
      <c r="Y59" s="41" t="s">
        <v>307</v>
      </c>
      <c r="Z59" s="41" t="s">
        <v>307</v>
      </c>
    </row>
    <row r="60" spans="1:26" ht="162" x14ac:dyDescent="0.3">
      <c r="A60" s="93" t="s">
        <v>153</v>
      </c>
      <c r="B60" s="43" t="s">
        <v>281</v>
      </c>
      <c r="C60" s="43" t="s">
        <v>63</v>
      </c>
      <c r="D60" s="44">
        <v>1</v>
      </c>
      <c r="E60" s="45">
        <f>SUM(H60:T60)</f>
        <v>1</v>
      </c>
      <c r="F60" s="46" t="s">
        <v>112</v>
      </c>
      <c r="G60" s="43" t="s">
        <v>216</v>
      </c>
      <c r="H60" s="47">
        <v>0.1</v>
      </c>
      <c r="I60" s="47">
        <v>0.1</v>
      </c>
      <c r="J60" s="47">
        <v>0.1</v>
      </c>
      <c r="K60" s="47">
        <v>0</v>
      </c>
      <c r="L60" s="47">
        <v>0.1</v>
      </c>
      <c r="M60" s="47">
        <v>0.1</v>
      </c>
      <c r="N60" s="47">
        <v>0.1</v>
      </c>
      <c r="O60" s="47">
        <v>0.2</v>
      </c>
      <c r="P60" s="47">
        <v>0.1</v>
      </c>
      <c r="Q60" s="47">
        <v>0.1</v>
      </c>
      <c r="R60" s="47">
        <v>0</v>
      </c>
      <c r="S60" s="47">
        <v>0</v>
      </c>
      <c r="T60" s="47">
        <v>0</v>
      </c>
      <c r="U60" s="117" t="s">
        <v>217</v>
      </c>
      <c r="V60" s="43" t="s">
        <v>218</v>
      </c>
      <c r="W60" s="48" t="s">
        <v>284</v>
      </c>
      <c r="X60" s="48" t="s">
        <v>293</v>
      </c>
      <c r="Y60" s="48" t="s">
        <v>307</v>
      </c>
      <c r="Z60" s="48" t="s">
        <v>307</v>
      </c>
    </row>
    <row r="61" spans="1:26" ht="180" x14ac:dyDescent="0.3">
      <c r="A61" s="93" t="s">
        <v>154</v>
      </c>
      <c r="B61" s="43" t="s">
        <v>280</v>
      </c>
      <c r="C61" s="43" t="s">
        <v>63</v>
      </c>
      <c r="D61" s="44">
        <v>1</v>
      </c>
      <c r="E61" s="45">
        <f t="shared" ref="E61:E62" si="30">SUM(H61:T61)</f>
        <v>1</v>
      </c>
      <c r="F61" s="46" t="s">
        <v>112</v>
      </c>
      <c r="G61" s="43" t="s">
        <v>219</v>
      </c>
      <c r="H61" s="47">
        <v>0.1</v>
      </c>
      <c r="I61" s="47">
        <v>0.1</v>
      </c>
      <c r="J61" s="47">
        <v>0.1</v>
      </c>
      <c r="K61" s="47">
        <v>0</v>
      </c>
      <c r="L61" s="47">
        <v>0.1</v>
      </c>
      <c r="M61" s="47">
        <v>0.1</v>
      </c>
      <c r="N61" s="47">
        <v>0.1</v>
      </c>
      <c r="O61" s="47">
        <v>0.2</v>
      </c>
      <c r="P61" s="47">
        <v>0.1</v>
      </c>
      <c r="Q61" s="47">
        <v>0.1</v>
      </c>
      <c r="R61" s="47">
        <v>0</v>
      </c>
      <c r="S61" s="47">
        <v>0</v>
      </c>
      <c r="T61" s="47">
        <v>0</v>
      </c>
      <c r="U61" s="117" t="s">
        <v>220</v>
      </c>
      <c r="V61" s="43" t="s">
        <v>221</v>
      </c>
      <c r="W61" s="48" t="s">
        <v>284</v>
      </c>
      <c r="X61" s="48" t="s">
        <v>293</v>
      </c>
      <c r="Y61" s="48" t="s">
        <v>307</v>
      </c>
      <c r="Z61" s="48" t="s">
        <v>307</v>
      </c>
    </row>
    <row r="62" spans="1:26" ht="180.6" thickBot="1" x14ac:dyDescent="0.35">
      <c r="A62" s="93" t="s">
        <v>155</v>
      </c>
      <c r="B62" s="43" t="s">
        <v>305</v>
      </c>
      <c r="C62" s="43" t="s">
        <v>63</v>
      </c>
      <c r="D62" s="44">
        <v>1</v>
      </c>
      <c r="E62" s="45">
        <f t="shared" si="30"/>
        <v>1</v>
      </c>
      <c r="F62" s="46" t="s">
        <v>112</v>
      </c>
      <c r="G62" s="43" t="s">
        <v>222</v>
      </c>
      <c r="H62" s="47">
        <v>0.1</v>
      </c>
      <c r="I62" s="47">
        <v>0.1</v>
      </c>
      <c r="J62" s="47">
        <v>0.1</v>
      </c>
      <c r="K62" s="47">
        <v>0</v>
      </c>
      <c r="L62" s="47">
        <v>0.1</v>
      </c>
      <c r="M62" s="47">
        <v>0.1</v>
      </c>
      <c r="N62" s="47">
        <v>0.1</v>
      </c>
      <c r="O62" s="47">
        <v>0.2</v>
      </c>
      <c r="P62" s="47">
        <v>0.1</v>
      </c>
      <c r="Q62" s="47">
        <v>0.1</v>
      </c>
      <c r="R62" s="47">
        <v>0</v>
      </c>
      <c r="S62" s="47">
        <v>0</v>
      </c>
      <c r="T62" s="47">
        <v>0</v>
      </c>
      <c r="U62" s="117" t="s">
        <v>220</v>
      </c>
      <c r="V62" s="43" t="s">
        <v>223</v>
      </c>
      <c r="W62" s="48" t="s">
        <v>284</v>
      </c>
      <c r="X62" s="48" t="s">
        <v>293</v>
      </c>
      <c r="Y62" s="48" t="s">
        <v>307</v>
      </c>
      <c r="Z62" s="48" t="s">
        <v>307</v>
      </c>
    </row>
    <row r="63" spans="1:26" ht="108.6" thickBot="1" x14ac:dyDescent="0.35">
      <c r="A63" s="96" t="s">
        <v>47</v>
      </c>
      <c r="B63" s="97" t="s">
        <v>182</v>
      </c>
      <c r="C63" s="98" t="s">
        <v>64</v>
      </c>
      <c r="D63" s="99">
        <v>1</v>
      </c>
      <c r="E63" s="100">
        <f t="shared" si="21"/>
        <v>0.99946666666666661</v>
      </c>
      <c r="F63" s="101" t="s">
        <v>57</v>
      </c>
      <c r="G63" s="98" t="s">
        <v>100</v>
      </c>
      <c r="H63" s="102">
        <f>H64</f>
        <v>0.31426666666666669</v>
      </c>
      <c r="I63" s="102">
        <f t="shared" ref="I63:T63" si="31">I64</f>
        <v>4.7600000000000003E-2</v>
      </c>
      <c r="J63" s="102">
        <f t="shared" si="31"/>
        <v>0.1976</v>
      </c>
      <c r="K63" s="102">
        <f t="shared" si="31"/>
        <v>0.18999999999999997</v>
      </c>
      <c r="L63" s="102">
        <f t="shared" si="31"/>
        <v>0</v>
      </c>
      <c r="M63" s="102">
        <f t="shared" si="31"/>
        <v>0</v>
      </c>
      <c r="N63" s="102">
        <f t="shared" si="31"/>
        <v>0.14333333333333334</v>
      </c>
      <c r="O63" s="102">
        <f t="shared" si="31"/>
        <v>0</v>
      </c>
      <c r="P63" s="102">
        <f t="shared" si="31"/>
        <v>0</v>
      </c>
      <c r="Q63" s="102">
        <f t="shared" si="31"/>
        <v>0</v>
      </c>
      <c r="R63" s="102">
        <f t="shared" si="31"/>
        <v>0</v>
      </c>
      <c r="S63" s="102">
        <f t="shared" si="31"/>
        <v>0</v>
      </c>
      <c r="T63" s="102">
        <f t="shared" si="31"/>
        <v>0.10666666666666667</v>
      </c>
      <c r="U63" s="103" t="s">
        <v>66</v>
      </c>
      <c r="V63" s="98" t="s">
        <v>81</v>
      </c>
      <c r="W63" s="33" t="s">
        <v>236</v>
      </c>
      <c r="X63" s="33" t="s">
        <v>294</v>
      </c>
      <c r="Y63" s="33" t="s">
        <v>307</v>
      </c>
      <c r="Z63" s="33" t="s">
        <v>307</v>
      </c>
    </row>
    <row r="64" spans="1:26" ht="108" x14ac:dyDescent="0.3">
      <c r="A64" s="104" t="s">
        <v>48</v>
      </c>
      <c r="B64" s="105" t="s">
        <v>278</v>
      </c>
      <c r="C64" s="105" t="s">
        <v>64</v>
      </c>
      <c r="D64" s="106">
        <v>1</v>
      </c>
      <c r="E64" s="107">
        <f>SUM(H64:T64)</f>
        <v>0.99946666666666661</v>
      </c>
      <c r="F64" s="108" t="s">
        <v>84</v>
      </c>
      <c r="G64" s="105" t="s">
        <v>106</v>
      </c>
      <c r="H64" s="109">
        <f>SUM(H65:H67)/3</f>
        <v>0.31426666666666669</v>
      </c>
      <c r="I64" s="109">
        <f t="shared" ref="I64:T64" si="32">SUM(I65:I67)/3</f>
        <v>4.7600000000000003E-2</v>
      </c>
      <c r="J64" s="109">
        <f t="shared" si="32"/>
        <v>0.1976</v>
      </c>
      <c r="K64" s="109">
        <f t="shared" si="32"/>
        <v>0.18999999999999997</v>
      </c>
      <c r="L64" s="109">
        <f t="shared" si="32"/>
        <v>0</v>
      </c>
      <c r="M64" s="109">
        <f t="shared" si="32"/>
        <v>0</v>
      </c>
      <c r="N64" s="109">
        <f t="shared" si="32"/>
        <v>0.14333333333333334</v>
      </c>
      <c r="O64" s="109">
        <f t="shared" si="32"/>
        <v>0</v>
      </c>
      <c r="P64" s="109">
        <f t="shared" si="32"/>
        <v>0</v>
      </c>
      <c r="Q64" s="109">
        <f t="shared" si="32"/>
        <v>0</v>
      </c>
      <c r="R64" s="109">
        <f t="shared" si="32"/>
        <v>0</v>
      </c>
      <c r="S64" s="109">
        <f t="shared" si="32"/>
        <v>0</v>
      </c>
      <c r="T64" s="109">
        <f t="shared" si="32"/>
        <v>0.10666666666666667</v>
      </c>
      <c r="U64" s="110" t="s">
        <v>73</v>
      </c>
      <c r="V64" s="105" t="s">
        <v>81</v>
      </c>
      <c r="W64" s="41" t="s">
        <v>284</v>
      </c>
      <c r="X64" s="41" t="s">
        <v>294</v>
      </c>
      <c r="Y64" s="41" t="s">
        <v>307</v>
      </c>
      <c r="Z64" s="41" t="s">
        <v>307</v>
      </c>
    </row>
    <row r="65" spans="1:26" ht="126" x14ac:dyDescent="0.3">
      <c r="A65" s="93" t="s">
        <v>156</v>
      </c>
      <c r="B65" s="43" t="s">
        <v>301</v>
      </c>
      <c r="C65" s="43" t="s">
        <v>161</v>
      </c>
      <c r="D65" s="46" t="s">
        <v>207</v>
      </c>
      <c r="E65" s="45">
        <f>SUM(H65:T65)</f>
        <v>1</v>
      </c>
      <c r="F65" s="46" t="s">
        <v>159</v>
      </c>
      <c r="G65" s="43" t="s">
        <v>177</v>
      </c>
      <c r="H65" s="47">
        <v>0</v>
      </c>
      <c r="I65" s="47">
        <v>0</v>
      </c>
      <c r="J65" s="47">
        <v>0.45</v>
      </c>
      <c r="K65" s="47">
        <v>0</v>
      </c>
      <c r="L65" s="47">
        <v>0</v>
      </c>
      <c r="M65" s="47">
        <v>0</v>
      </c>
      <c r="N65" s="47">
        <v>0.23</v>
      </c>
      <c r="O65" s="47">
        <v>0</v>
      </c>
      <c r="P65" s="47">
        <v>0</v>
      </c>
      <c r="Q65" s="47">
        <v>0</v>
      </c>
      <c r="R65" s="47">
        <v>0</v>
      </c>
      <c r="S65" s="47">
        <v>0</v>
      </c>
      <c r="T65" s="47">
        <v>0.32</v>
      </c>
      <c r="U65" s="57" t="s">
        <v>73</v>
      </c>
      <c r="V65" s="43" t="s">
        <v>184</v>
      </c>
      <c r="W65" s="43" t="s">
        <v>235</v>
      </c>
      <c r="X65" s="43" t="s">
        <v>294</v>
      </c>
      <c r="Y65" s="43" t="s">
        <v>307</v>
      </c>
      <c r="Z65" s="43" t="s">
        <v>307</v>
      </c>
    </row>
    <row r="66" spans="1:26" ht="108" x14ac:dyDescent="0.3">
      <c r="A66" s="93" t="s">
        <v>157</v>
      </c>
      <c r="B66" s="43" t="s">
        <v>283</v>
      </c>
      <c r="C66" s="43" t="s">
        <v>162</v>
      </c>
      <c r="D66" s="46">
        <v>7</v>
      </c>
      <c r="E66" s="45">
        <f t="shared" ref="E66:E67" si="33">SUM(H66:T66)</f>
        <v>0.99839999999999995</v>
      </c>
      <c r="F66" s="46" t="s">
        <v>123</v>
      </c>
      <c r="G66" s="43" t="s">
        <v>178</v>
      </c>
      <c r="H66" s="47">
        <v>0.14280000000000001</v>
      </c>
      <c r="I66" s="47">
        <v>0.14280000000000001</v>
      </c>
      <c r="J66" s="47">
        <v>0.14280000000000001</v>
      </c>
      <c r="K66" s="47">
        <v>0.56999999999999995</v>
      </c>
      <c r="L66" s="47">
        <v>0</v>
      </c>
      <c r="M66" s="47">
        <v>0</v>
      </c>
      <c r="N66" s="47">
        <v>0</v>
      </c>
      <c r="O66" s="47">
        <v>0</v>
      </c>
      <c r="P66" s="47">
        <v>0</v>
      </c>
      <c r="Q66" s="47">
        <v>0</v>
      </c>
      <c r="R66" s="47">
        <v>0</v>
      </c>
      <c r="S66" s="47">
        <v>0</v>
      </c>
      <c r="T66" s="47">
        <v>0</v>
      </c>
      <c r="U66" s="57" t="s">
        <v>73</v>
      </c>
      <c r="V66" s="43" t="s">
        <v>183</v>
      </c>
      <c r="W66" s="48" t="s">
        <v>284</v>
      </c>
      <c r="X66" s="48" t="s">
        <v>294</v>
      </c>
      <c r="Y66" s="48" t="s">
        <v>307</v>
      </c>
      <c r="Z66" s="48" t="s">
        <v>307</v>
      </c>
    </row>
    <row r="67" spans="1:26" ht="90" x14ac:dyDescent="0.3">
      <c r="A67" s="93" t="s">
        <v>158</v>
      </c>
      <c r="B67" s="43" t="s">
        <v>279</v>
      </c>
      <c r="C67" s="43" t="s">
        <v>163</v>
      </c>
      <c r="D67" s="46">
        <v>1</v>
      </c>
      <c r="E67" s="45">
        <f t="shared" si="33"/>
        <v>1</v>
      </c>
      <c r="F67" s="46" t="s">
        <v>160</v>
      </c>
      <c r="G67" s="43" t="s">
        <v>179</v>
      </c>
      <c r="H67" s="47">
        <v>0.8</v>
      </c>
      <c r="I67" s="47">
        <v>0</v>
      </c>
      <c r="J67" s="47">
        <v>0</v>
      </c>
      <c r="K67" s="47">
        <v>0</v>
      </c>
      <c r="L67" s="47">
        <v>0</v>
      </c>
      <c r="M67" s="47">
        <v>0</v>
      </c>
      <c r="N67" s="47">
        <v>0.2</v>
      </c>
      <c r="O67" s="47">
        <v>0</v>
      </c>
      <c r="P67" s="47">
        <v>0</v>
      </c>
      <c r="Q67" s="47">
        <v>0</v>
      </c>
      <c r="R67" s="47">
        <v>0</v>
      </c>
      <c r="S67" s="47">
        <v>0</v>
      </c>
      <c r="T67" s="47">
        <v>0</v>
      </c>
      <c r="U67" s="57" t="s">
        <v>73</v>
      </c>
      <c r="V67" s="43" t="s">
        <v>185</v>
      </c>
      <c r="W67" s="48" t="s">
        <v>284</v>
      </c>
      <c r="X67" s="48" t="s">
        <v>294</v>
      </c>
      <c r="Y67" s="48" t="s">
        <v>307</v>
      </c>
      <c r="Z67" s="48" t="s">
        <v>307</v>
      </c>
    </row>
    <row r="68" spans="1:26" x14ac:dyDescent="0.3">
      <c r="A68" s="2"/>
      <c r="B68" s="2"/>
      <c r="C68" s="2"/>
      <c r="D68" s="2"/>
      <c r="E68" s="2"/>
      <c r="G68" s="5"/>
      <c r="H68" s="2"/>
      <c r="I68" s="2"/>
      <c r="J68" s="2"/>
      <c r="K68" s="2"/>
      <c r="L68" s="2"/>
      <c r="M68" s="2"/>
      <c r="N68" s="2"/>
      <c r="O68" s="2"/>
      <c r="P68" s="2"/>
      <c r="Q68" s="2"/>
      <c r="R68" s="2"/>
      <c r="S68" s="2"/>
      <c r="T68" s="2"/>
      <c r="W68" s="2"/>
    </row>
  </sheetData>
  <mergeCells count="28">
    <mergeCell ref="X6:X8"/>
    <mergeCell ref="H7:K7"/>
    <mergeCell ref="L7:N7"/>
    <mergeCell ref="O7:Q7"/>
    <mergeCell ref="R7:T7"/>
    <mergeCell ref="A23:A24"/>
    <mergeCell ref="B25:B26"/>
    <mergeCell ref="A25:A26"/>
    <mergeCell ref="B32:B34"/>
    <mergeCell ref="C32:C34"/>
    <mergeCell ref="A32:A34"/>
    <mergeCell ref="B23:B24"/>
    <mergeCell ref="Z6:Z8"/>
    <mergeCell ref="F6:F8"/>
    <mergeCell ref="C6:C8"/>
    <mergeCell ref="A2:W2"/>
    <mergeCell ref="B6:B8"/>
    <mergeCell ref="A6:A8"/>
    <mergeCell ref="E6:E8"/>
    <mergeCell ref="H6:T6"/>
    <mergeCell ref="W6:W8"/>
    <mergeCell ref="V6:V8"/>
    <mergeCell ref="U6:U8"/>
    <mergeCell ref="G6:G8"/>
    <mergeCell ref="D6:D8"/>
    <mergeCell ref="A4:W4"/>
    <mergeCell ref="A3:W3"/>
    <mergeCell ref="Y6:Y8"/>
  </mergeCells>
  <phoneticPr fontId="12" type="noConversion"/>
  <hyperlinks>
    <hyperlink ref="U20" r:id="rId1" xr:uid="{DA11ACC7-E893-4F62-B011-1EA1822BBEFE}"/>
    <hyperlink ref="U15" r:id="rId2" xr:uid="{F7413E1C-6E38-44A7-BDCD-BF26C51AD7BF}"/>
    <hyperlink ref="U12" r:id="rId3" display="https://empleo.guanajuato.gob.mx/gtobolsaempleo/app_Login/" xr:uid="{8AFEB39D-0A14-449C-9F20-008E1232EAFF}"/>
    <hyperlink ref="U17" r:id="rId4" xr:uid="{69D4214D-634B-4C62-99C6-81F7BD5475BA}"/>
    <hyperlink ref="U22" r:id="rId5" xr:uid="{655D76A8-87F9-4F45-80F2-A09CE276DA50}"/>
    <hyperlink ref="U11" r:id="rId6" xr:uid="{40EEEB40-00E4-4D4B-869E-EB67D51BFC10}"/>
    <hyperlink ref="U29" r:id="rId7" xr:uid="{AB130F78-70A5-471A-B2D7-27D00D5AA953}"/>
    <hyperlink ref="U35" r:id="rId8" xr:uid="{0FEC07AD-46EA-4CD8-928B-5F856790745D}"/>
    <hyperlink ref="U47" r:id="rId9" xr:uid="{115FB51B-65CC-4FD0-ADF0-A7DDDC1795A7}"/>
    <hyperlink ref="U52" r:id="rId10" xr:uid="{77E3AA01-20AC-40DB-B649-0BD2A362C65A}"/>
    <hyperlink ref="U58" r:id="rId11" xr:uid="{F97310C2-0373-49DB-883E-D7EEB73118E3}"/>
    <hyperlink ref="U63" r:id="rId12" xr:uid="{152707B9-691C-42BE-B692-326274D203BB}"/>
    <hyperlink ref="U9" r:id="rId13" xr:uid="{60A6F819-8FEB-4D80-BF8D-76BC0079C0ED}"/>
    <hyperlink ref="U10" r:id="rId14" xr:uid="{EFA52799-899A-4E2F-A807-081FD3E61D64}"/>
    <hyperlink ref="U39" r:id="rId15" xr:uid="{A0CA7CFF-517E-4EDF-B149-12F4A8F0736F}"/>
    <hyperlink ref="U48" r:id="rId16" xr:uid="{06AFCBCB-FABA-4F65-8632-15C620D245F9}"/>
    <hyperlink ref="U53" r:id="rId17" xr:uid="{43D77DB5-4EAE-47C1-AAAB-3E5B825726C5}"/>
    <hyperlink ref="U59" r:id="rId18" xr:uid="{40CDAEAF-B560-47EF-9AF5-9B075CB4CBCA}"/>
    <hyperlink ref="U64" r:id="rId19" xr:uid="{C204A8DA-BE31-4770-95F2-B48AD3F4F0A7}"/>
    <hyperlink ref="U65" r:id="rId20" xr:uid="{6D7B865E-C4C5-427D-A586-6AFC0FFAC18D}"/>
    <hyperlink ref="U66" r:id="rId21" xr:uid="{20E2F36B-51C7-43B7-A5CD-8306AF55E8F0}"/>
    <hyperlink ref="U67" r:id="rId22" xr:uid="{EA06A1B5-4AB7-420C-938E-E979523BB333}"/>
    <hyperlink ref="U49" r:id="rId23" display="https://gobiernoabiertogto.org.mx/academiabierta/" xr:uid="{108A085E-20FE-4564-AD21-11FFEF785389}"/>
    <hyperlink ref="U50" r:id="rId24" xr:uid="{53A48811-10D8-4D97-B954-762B78B3CAC2}"/>
    <hyperlink ref="U51" r:id="rId25" xr:uid="{560A2E81-A037-4AC2-A987-EEC1097D656A}"/>
    <hyperlink ref="U36" r:id="rId26" xr:uid="{37E7F8EE-15C6-40EB-9193-91F90E9474C7}"/>
    <hyperlink ref="U54" r:id="rId27" xr:uid="{B8B64BF8-428B-4815-9518-640BA2FC8DF3}"/>
    <hyperlink ref="U55" r:id="rId28" xr:uid="{366009F6-F208-499F-B1E1-7A9EAFA27DA8}"/>
    <hyperlink ref="U56" r:id="rId29" xr:uid="{6AC9E8E5-33BE-4498-BBF9-8BB3B011DD8B}"/>
    <hyperlink ref="U57" r:id="rId30" xr:uid="{F84EC197-C9E7-4E2D-A66C-5678D39DC8BE}"/>
    <hyperlink ref="U43" r:id="rId31" xr:uid="{16F62DE7-4257-41EF-BB35-7A85A69969D9}"/>
    <hyperlink ref="U45" r:id="rId32" xr:uid="{697C49F3-3FA0-480A-B6BB-F12E272AF093}"/>
    <hyperlink ref="U40" r:id="rId33" xr:uid="{46E09AE9-08B5-4935-9348-FC18C6D87C37}"/>
    <hyperlink ref="U41" r:id="rId34" xr:uid="{EFAA2FBF-52B2-4FB6-AEF1-CAD6CEB6C18F}"/>
    <hyperlink ref="U42" r:id="rId35" xr:uid="{C99D74A8-FBB5-4CC9-9351-9EF0438F7BAD}"/>
    <hyperlink ref="U18" r:id="rId36" xr:uid="{2D428D00-177A-4B8F-B007-50ADC76FD748}"/>
    <hyperlink ref="U19" r:id="rId37" xr:uid="{B49E144C-F81B-487D-A061-4B14325BE33D}"/>
    <hyperlink ref="U46" r:id="rId38" display="https://www.teegto.org.mx/ " xr:uid="{31E34205-EA1B-4A29-A7E4-B3E959A6C5D0}"/>
    <hyperlink ref="U30" r:id="rId39" xr:uid="{626CA34A-921D-42C3-8BC7-A3C07A0AC574}"/>
    <hyperlink ref="U34" r:id="rId40" xr:uid="{36271BDF-F40C-4664-8B83-1BE3DDCD6CC3}"/>
    <hyperlink ref="U33" r:id="rId41" display="https://congresogto-my.sharepoint.com/:f:/g/personal/transparencia_congresogto_gob_mx/Eg-8SivIGIxKkksOXETkL5sBeiKPkljdh9tDdRre5armlQ?e=INChXj" xr:uid="{183240CD-E3D8-4AF0-A094-C2BC7114704C}"/>
    <hyperlink ref="U32" r:id="rId42" xr:uid="{C3C8ECC3-A9C5-4359-B265-D9B8C56E4F0F}"/>
    <hyperlink ref="U31" r:id="rId43" xr:uid="{28650FBA-BF05-42B2-B28F-B00CE62F7D99}"/>
    <hyperlink ref="U37" r:id="rId44" xr:uid="{1028EF4D-FB96-415D-AF83-BFE6B3E448DD}"/>
    <hyperlink ref="U60" r:id="rId45" display="https://instagram.com/udeguanajuato?igshid=NzZlODBkYWE4Ng==_x000a__x000a_" xr:uid="{ADA7D1EC-8513-4246-BF94-50884DDE59C2}"/>
    <hyperlink ref="U61" r:id="rId46" display="https://instagram.com/udeguanajuato?igshid=NzZlODBkYWE4Ng==" xr:uid="{9C6C8439-617D-4043-878E-7E5BFAD243DE}"/>
    <hyperlink ref="U62" r:id="rId47" display="https://instagram.com/udeguanajuato?igshid=NzZlODBkYWE4Ng==" xr:uid="{EC26F053-BA56-4127-8952-73A27176B201}"/>
    <hyperlink ref="U23" r:id="rId48" xr:uid="{14533B87-DB5A-4C96-9CB8-D11E30217278}"/>
    <hyperlink ref="U13" r:id="rId49" xr:uid="{A5E94BCD-7C95-4D3F-AD8A-618375E5D327}"/>
    <hyperlink ref="U14" r:id="rId50" xr:uid="{CA9E3AF0-C552-4271-A517-1C25240350B2}"/>
  </hyperlinks>
  <printOptions horizontalCentered="1"/>
  <pageMargins left="0.70866141732283472" right="0.70866141732283472" top="0.74803149606299213" bottom="0.74803149606299213" header="0.31496062992125984" footer="0.31496062992125984"/>
  <pageSetup paperSize="9" scale="27" fitToHeight="0" orientation="landscape" r:id="rId51"/>
  <rowBreaks count="1" manualBreakCount="1">
    <brk id="51" max="24" man="1"/>
  </rowBreaks>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DTDPGA-JCUN</dc:creator>
  <cp:lastModifiedBy>José Cristian Urrutia Negrete</cp:lastModifiedBy>
  <cp:lastPrinted>2023-11-28T16:46:02Z</cp:lastPrinted>
  <dcterms:created xsi:type="dcterms:W3CDTF">2023-07-12T14:31:21Z</dcterms:created>
  <dcterms:modified xsi:type="dcterms:W3CDTF">2024-09-06T19:49:20Z</dcterms:modified>
</cp:coreProperties>
</file>